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StagePFEADD\Taches\tache7\feuilles_separées_المالية لسنة 2024البيانات\"/>
    </mc:Choice>
  </mc:AlternateContent>
  <xr:revisionPtr revIDLastSave="0" documentId="8_{EF84B1B1-4A6A-411B-B584-AFEDBA7B0605}" xr6:coauthVersionLast="47" xr6:coauthVersionMax="47" xr10:uidLastSave="{00000000-0000-0000-0000-000000000000}"/>
  <bookViews>
    <workbookView xWindow="-120" yWindow="-120" windowWidth="20730" windowHeight="11040" xr2:uid="{AB6ABE98-A7BB-4869-8EE8-751BC2B3B51E}"/>
  </bookViews>
  <sheets>
    <sheet name=" بيان تنفيد مصاريف التسيير" sheetId="1" r:id="rId1"/>
  </sheets>
  <definedNames>
    <definedName name="_xlnm.Print_Area" localSheetId="0">' بيان تنفيد مصاريف التسيير'!$A$1:$J$188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2" i="1" l="1"/>
  <c r="D182" i="1"/>
  <c r="C182" i="1"/>
  <c r="J181" i="1"/>
  <c r="J182" i="1" s="1"/>
  <c r="I181" i="1"/>
  <c r="I182" i="1" s="1"/>
  <c r="H181" i="1"/>
  <c r="H182" i="1" s="1"/>
  <c r="G181" i="1"/>
  <c r="G182" i="1" s="1"/>
  <c r="F181" i="1"/>
  <c r="F182" i="1" s="1"/>
  <c r="E181" i="1"/>
  <c r="D181" i="1"/>
  <c r="C181" i="1"/>
  <c r="J180" i="1"/>
  <c r="I180" i="1"/>
  <c r="H179" i="1"/>
  <c r="G179" i="1"/>
  <c r="E179" i="1"/>
  <c r="H178" i="1"/>
  <c r="G178" i="1"/>
  <c r="E178" i="1"/>
  <c r="D178" i="1"/>
  <c r="D179" i="1" s="1"/>
  <c r="C178" i="1"/>
  <c r="J177" i="1"/>
  <c r="I177" i="1"/>
  <c r="F177" i="1"/>
  <c r="I176" i="1"/>
  <c r="F176" i="1"/>
  <c r="J176" i="1" s="1"/>
  <c r="I175" i="1"/>
  <c r="F175" i="1"/>
  <c r="J175" i="1" s="1"/>
  <c r="I174" i="1"/>
  <c r="F174" i="1"/>
  <c r="J174" i="1" s="1"/>
  <c r="J173" i="1"/>
  <c r="J178" i="1" s="1"/>
  <c r="I173" i="1"/>
  <c r="I178" i="1" s="1"/>
  <c r="F173" i="1"/>
  <c r="F178" i="1" s="1"/>
  <c r="H172" i="1"/>
  <c r="G172" i="1"/>
  <c r="E172" i="1"/>
  <c r="D172" i="1"/>
  <c r="C172" i="1"/>
  <c r="C179" i="1" s="1"/>
  <c r="I171" i="1"/>
  <c r="I172" i="1" s="1"/>
  <c r="F171" i="1"/>
  <c r="F172" i="1" s="1"/>
  <c r="H170" i="1"/>
  <c r="G170" i="1"/>
  <c r="E170" i="1"/>
  <c r="D170" i="1"/>
  <c r="C170" i="1"/>
  <c r="I169" i="1"/>
  <c r="F169" i="1"/>
  <c r="J169" i="1" s="1"/>
  <c r="J168" i="1"/>
  <c r="I168" i="1"/>
  <c r="F168" i="1"/>
  <c r="J167" i="1"/>
  <c r="I167" i="1"/>
  <c r="F167" i="1"/>
  <c r="I166" i="1"/>
  <c r="I170" i="1" s="1"/>
  <c r="F166" i="1"/>
  <c r="F170" i="1" s="1"/>
  <c r="H165" i="1"/>
  <c r="G165" i="1"/>
  <c r="I164" i="1"/>
  <c r="H164" i="1"/>
  <c r="G164" i="1"/>
  <c r="F164" i="1"/>
  <c r="E164" i="1"/>
  <c r="D164" i="1"/>
  <c r="C164" i="1"/>
  <c r="J163" i="1"/>
  <c r="I163" i="1"/>
  <c r="F163" i="1"/>
  <c r="I162" i="1"/>
  <c r="F162" i="1"/>
  <c r="J162" i="1" s="1"/>
  <c r="J164" i="1" s="1"/>
  <c r="H159" i="1"/>
  <c r="G159" i="1"/>
  <c r="E159" i="1"/>
  <c r="D159" i="1"/>
  <c r="C159" i="1"/>
  <c r="J158" i="1"/>
  <c r="I158" i="1"/>
  <c r="F158" i="1"/>
  <c r="I157" i="1"/>
  <c r="F157" i="1"/>
  <c r="J157" i="1" s="1"/>
  <c r="I156" i="1"/>
  <c r="F156" i="1"/>
  <c r="F159" i="1" s="1"/>
  <c r="J155" i="1"/>
  <c r="I155" i="1"/>
  <c r="I159" i="1" s="1"/>
  <c r="F155" i="1"/>
  <c r="J154" i="1"/>
  <c r="I154" i="1"/>
  <c r="F154" i="1"/>
  <c r="H153" i="1"/>
  <c r="G153" i="1"/>
  <c r="E153" i="1"/>
  <c r="E165" i="1" s="1"/>
  <c r="D153" i="1"/>
  <c r="D165" i="1" s="1"/>
  <c r="C153" i="1"/>
  <c r="C165" i="1" s="1"/>
  <c r="I152" i="1"/>
  <c r="F152" i="1"/>
  <c r="J152" i="1" s="1"/>
  <c r="I151" i="1"/>
  <c r="F151" i="1"/>
  <c r="J151" i="1" s="1"/>
  <c r="I150" i="1"/>
  <c r="F150" i="1"/>
  <c r="J150" i="1" s="1"/>
  <c r="J149" i="1"/>
  <c r="I149" i="1"/>
  <c r="F149" i="1"/>
  <c r="I148" i="1"/>
  <c r="F148" i="1"/>
  <c r="J148" i="1" s="1"/>
  <c r="I147" i="1"/>
  <c r="F147" i="1"/>
  <c r="J147" i="1" s="1"/>
  <c r="I146" i="1"/>
  <c r="F146" i="1"/>
  <c r="J146" i="1" s="1"/>
  <c r="J145" i="1"/>
  <c r="I145" i="1"/>
  <c r="F145" i="1"/>
  <c r="I144" i="1"/>
  <c r="F144" i="1"/>
  <c r="J144" i="1" s="1"/>
  <c r="I143" i="1"/>
  <c r="F143" i="1"/>
  <c r="J143" i="1" s="1"/>
  <c r="I142" i="1"/>
  <c r="F142" i="1"/>
  <c r="J142" i="1" s="1"/>
  <c r="J141" i="1"/>
  <c r="I141" i="1"/>
  <c r="I153" i="1" s="1"/>
  <c r="F141" i="1"/>
  <c r="F153" i="1" s="1"/>
  <c r="I140" i="1"/>
  <c r="F140" i="1"/>
  <c r="J140" i="1" s="1"/>
  <c r="I139" i="1"/>
  <c r="F139" i="1"/>
  <c r="J139" i="1" s="1"/>
  <c r="G138" i="1"/>
  <c r="H137" i="1"/>
  <c r="G137" i="1"/>
  <c r="F137" i="1"/>
  <c r="E137" i="1"/>
  <c r="D137" i="1"/>
  <c r="C137" i="1"/>
  <c r="J136" i="1"/>
  <c r="J137" i="1" s="1"/>
  <c r="I136" i="1"/>
  <c r="F136" i="1"/>
  <c r="J135" i="1"/>
  <c r="I135" i="1"/>
  <c r="I137" i="1" s="1"/>
  <c r="F135" i="1"/>
  <c r="H134" i="1"/>
  <c r="G134" i="1"/>
  <c r="E134" i="1"/>
  <c r="E138" i="1" s="1"/>
  <c r="D134" i="1"/>
  <c r="C134" i="1"/>
  <c r="F134" i="1" s="1"/>
  <c r="I133" i="1"/>
  <c r="F133" i="1"/>
  <c r="J133" i="1" s="1"/>
  <c r="I132" i="1"/>
  <c r="F132" i="1"/>
  <c r="J132" i="1" s="1"/>
  <c r="I129" i="1"/>
  <c r="F129" i="1"/>
  <c r="J129" i="1" s="1"/>
  <c r="J128" i="1"/>
  <c r="I128" i="1"/>
  <c r="I134" i="1" s="1"/>
  <c r="F128" i="1"/>
  <c r="H127" i="1"/>
  <c r="I127" i="1" s="1"/>
  <c r="G127" i="1"/>
  <c r="E127" i="1"/>
  <c r="D127" i="1"/>
  <c r="C127" i="1"/>
  <c r="F127" i="1" s="1"/>
  <c r="J127" i="1" s="1"/>
  <c r="I126" i="1"/>
  <c r="F126" i="1"/>
  <c r="J126" i="1" s="1"/>
  <c r="H125" i="1"/>
  <c r="G125" i="1"/>
  <c r="I125" i="1" s="1"/>
  <c r="E125" i="1"/>
  <c r="D125" i="1"/>
  <c r="C125" i="1"/>
  <c r="F125" i="1" s="1"/>
  <c r="J125" i="1" s="1"/>
  <c r="J124" i="1"/>
  <c r="I124" i="1"/>
  <c r="F124" i="1"/>
  <c r="J123" i="1"/>
  <c r="I123" i="1"/>
  <c r="F123" i="1"/>
  <c r="H122" i="1"/>
  <c r="G122" i="1"/>
  <c r="E122" i="1"/>
  <c r="D122" i="1"/>
  <c r="C122" i="1"/>
  <c r="J121" i="1"/>
  <c r="I121" i="1"/>
  <c r="F121" i="1"/>
  <c r="I120" i="1"/>
  <c r="F120" i="1"/>
  <c r="J120" i="1" s="1"/>
  <c r="I119" i="1"/>
  <c r="F119" i="1"/>
  <c r="J119" i="1" s="1"/>
  <c r="I118" i="1"/>
  <c r="F118" i="1"/>
  <c r="J118" i="1" s="1"/>
  <c r="J117" i="1"/>
  <c r="I117" i="1"/>
  <c r="I122" i="1" s="1"/>
  <c r="F117" i="1"/>
  <c r="F122" i="1" s="1"/>
  <c r="I116" i="1"/>
  <c r="F116" i="1"/>
  <c r="J116" i="1" s="1"/>
  <c r="J122" i="1" s="1"/>
  <c r="H115" i="1"/>
  <c r="G115" i="1"/>
  <c r="E115" i="1"/>
  <c r="D115" i="1"/>
  <c r="C115" i="1"/>
  <c r="C138" i="1" s="1"/>
  <c r="J114" i="1"/>
  <c r="I114" i="1"/>
  <c r="F114" i="1"/>
  <c r="I113" i="1"/>
  <c r="F113" i="1"/>
  <c r="J113" i="1" s="1"/>
  <c r="I112" i="1"/>
  <c r="I115" i="1" s="1"/>
  <c r="F112" i="1"/>
  <c r="J112" i="1" s="1"/>
  <c r="J115" i="1" s="1"/>
  <c r="I111" i="1"/>
  <c r="H111" i="1"/>
  <c r="H138" i="1" s="1"/>
  <c r="G111" i="1"/>
  <c r="E111" i="1"/>
  <c r="D111" i="1"/>
  <c r="D138" i="1" s="1"/>
  <c r="C111" i="1"/>
  <c r="I110" i="1"/>
  <c r="F110" i="1"/>
  <c r="J110" i="1" s="1"/>
  <c r="I109" i="1"/>
  <c r="F109" i="1"/>
  <c r="J109" i="1" s="1"/>
  <c r="J108" i="1"/>
  <c r="I108" i="1"/>
  <c r="F108" i="1"/>
  <c r="J107" i="1"/>
  <c r="I107" i="1"/>
  <c r="F107" i="1"/>
  <c r="I106" i="1"/>
  <c r="F106" i="1"/>
  <c r="J106" i="1" s="1"/>
  <c r="I105" i="1"/>
  <c r="F105" i="1"/>
  <c r="F111" i="1" s="1"/>
  <c r="H103" i="1"/>
  <c r="G103" i="1"/>
  <c r="E103" i="1"/>
  <c r="D103" i="1"/>
  <c r="C103" i="1"/>
  <c r="I102" i="1"/>
  <c r="F102" i="1"/>
  <c r="J102" i="1" s="1"/>
  <c r="I101" i="1"/>
  <c r="F101" i="1"/>
  <c r="J101" i="1" s="1"/>
  <c r="I98" i="1"/>
  <c r="F98" i="1"/>
  <c r="J98" i="1" s="1"/>
  <c r="J97" i="1"/>
  <c r="I97" i="1"/>
  <c r="F97" i="1"/>
  <c r="I96" i="1"/>
  <c r="F96" i="1"/>
  <c r="J96" i="1" s="1"/>
  <c r="I95" i="1"/>
  <c r="F95" i="1"/>
  <c r="J95" i="1" s="1"/>
  <c r="I94" i="1"/>
  <c r="I103" i="1" s="1"/>
  <c r="F94" i="1"/>
  <c r="J94" i="1" s="1"/>
  <c r="H93" i="1"/>
  <c r="G93" i="1"/>
  <c r="E93" i="1"/>
  <c r="D93" i="1"/>
  <c r="C93" i="1"/>
  <c r="I92" i="1"/>
  <c r="F92" i="1"/>
  <c r="J92" i="1" s="1"/>
  <c r="J91" i="1"/>
  <c r="I91" i="1"/>
  <c r="F91" i="1"/>
  <c r="J90" i="1"/>
  <c r="I90" i="1"/>
  <c r="F90" i="1"/>
  <c r="I89" i="1"/>
  <c r="F89" i="1"/>
  <c r="J89" i="1" s="1"/>
  <c r="I88" i="1"/>
  <c r="F88" i="1"/>
  <c r="J88" i="1" s="1"/>
  <c r="J87" i="1"/>
  <c r="I87" i="1"/>
  <c r="F87" i="1"/>
  <c r="J86" i="1"/>
  <c r="I86" i="1"/>
  <c r="F86" i="1"/>
  <c r="I85" i="1"/>
  <c r="F85" i="1"/>
  <c r="J85" i="1" s="1"/>
  <c r="I84" i="1"/>
  <c r="F84" i="1"/>
  <c r="J84" i="1" s="1"/>
  <c r="J83" i="1"/>
  <c r="I83" i="1"/>
  <c r="F83" i="1"/>
  <c r="J82" i="1"/>
  <c r="I82" i="1"/>
  <c r="F82" i="1"/>
  <c r="I81" i="1"/>
  <c r="F81" i="1"/>
  <c r="J81" i="1" s="1"/>
  <c r="I80" i="1"/>
  <c r="F80" i="1"/>
  <c r="J80" i="1" s="1"/>
  <c r="J79" i="1"/>
  <c r="I79" i="1"/>
  <c r="F79" i="1"/>
  <c r="J78" i="1"/>
  <c r="I78" i="1"/>
  <c r="F78" i="1"/>
  <c r="I77" i="1"/>
  <c r="F77" i="1"/>
  <c r="J77" i="1" s="1"/>
  <c r="I76" i="1"/>
  <c r="F76" i="1"/>
  <c r="J76" i="1" s="1"/>
  <c r="J75" i="1"/>
  <c r="I75" i="1"/>
  <c r="F75" i="1"/>
  <c r="J74" i="1"/>
  <c r="I74" i="1"/>
  <c r="F74" i="1"/>
  <c r="I73" i="1"/>
  <c r="F73" i="1"/>
  <c r="J73" i="1" s="1"/>
  <c r="I72" i="1"/>
  <c r="F72" i="1"/>
  <c r="J72" i="1" s="1"/>
  <c r="J71" i="1"/>
  <c r="I71" i="1"/>
  <c r="F71" i="1"/>
  <c r="J70" i="1"/>
  <c r="I70" i="1"/>
  <c r="F70" i="1"/>
  <c r="I67" i="1"/>
  <c r="F67" i="1"/>
  <c r="J67" i="1" s="1"/>
  <c r="I66" i="1"/>
  <c r="F66" i="1"/>
  <c r="J66" i="1" s="1"/>
  <c r="J65" i="1"/>
  <c r="I65" i="1"/>
  <c r="F65" i="1"/>
  <c r="J64" i="1"/>
  <c r="I64" i="1"/>
  <c r="F64" i="1"/>
  <c r="I63" i="1"/>
  <c r="F63" i="1"/>
  <c r="J63" i="1" s="1"/>
  <c r="I62" i="1"/>
  <c r="F62" i="1"/>
  <c r="J62" i="1" s="1"/>
  <c r="J61" i="1"/>
  <c r="I61" i="1"/>
  <c r="F61" i="1"/>
  <c r="J60" i="1"/>
  <c r="I60" i="1"/>
  <c r="F60" i="1"/>
  <c r="I59" i="1"/>
  <c r="F59" i="1"/>
  <c r="J59" i="1" s="1"/>
  <c r="I58" i="1"/>
  <c r="F58" i="1"/>
  <c r="J58" i="1" s="1"/>
  <c r="J57" i="1"/>
  <c r="I57" i="1"/>
  <c r="F57" i="1"/>
  <c r="J56" i="1"/>
  <c r="I56" i="1"/>
  <c r="F56" i="1"/>
  <c r="I55" i="1"/>
  <c r="F55" i="1"/>
  <c r="J55" i="1" s="1"/>
  <c r="I54" i="1"/>
  <c r="F54" i="1"/>
  <c r="J54" i="1" s="1"/>
  <c r="J53" i="1"/>
  <c r="I53" i="1"/>
  <c r="F53" i="1"/>
  <c r="J52" i="1"/>
  <c r="I52" i="1"/>
  <c r="F52" i="1"/>
  <c r="I51" i="1"/>
  <c r="F51" i="1"/>
  <c r="J51" i="1" s="1"/>
  <c r="I50" i="1"/>
  <c r="I93" i="1" s="1"/>
  <c r="F50" i="1"/>
  <c r="F93" i="1" s="1"/>
  <c r="H49" i="1"/>
  <c r="G49" i="1"/>
  <c r="E49" i="1"/>
  <c r="D49" i="1"/>
  <c r="D104" i="1" s="1"/>
  <c r="C49" i="1"/>
  <c r="C104" i="1" s="1"/>
  <c r="I48" i="1"/>
  <c r="F48" i="1"/>
  <c r="J48" i="1" s="1"/>
  <c r="J47" i="1"/>
  <c r="I47" i="1"/>
  <c r="F47" i="1"/>
  <c r="J46" i="1"/>
  <c r="I46" i="1"/>
  <c r="F46" i="1"/>
  <c r="I45" i="1"/>
  <c r="F45" i="1"/>
  <c r="J45" i="1" s="1"/>
  <c r="I44" i="1"/>
  <c r="F44" i="1"/>
  <c r="J44" i="1" s="1"/>
  <c r="J43" i="1"/>
  <c r="I43" i="1"/>
  <c r="F43" i="1"/>
  <c r="J42" i="1"/>
  <c r="I42" i="1"/>
  <c r="F42" i="1"/>
  <c r="I41" i="1"/>
  <c r="F41" i="1"/>
  <c r="J41" i="1" s="1"/>
  <c r="I40" i="1"/>
  <c r="F40" i="1"/>
  <c r="J40" i="1" s="1"/>
  <c r="J39" i="1"/>
  <c r="I39" i="1"/>
  <c r="F39" i="1"/>
  <c r="J38" i="1"/>
  <c r="I38" i="1"/>
  <c r="F38" i="1"/>
  <c r="I35" i="1"/>
  <c r="F35" i="1"/>
  <c r="J35" i="1" s="1"/>
  <c r="I34" i="1"/>
  <c r="F34" i="1"/>
  <c r="J34" i="1" s="1"/>
  <c r="J33" i="1"/>
  <c r="I33" i="1"/>
  <c r="I49" i="1" s="1"/>
  <c r="F33" i="1"/>
  <c r="J32" i="1"/>
  <c r="I32" i="1"/>
  <c r="F32" i="1"/>
  <c r="I31" i="1"/>
  <c r="F31" i="1"/>
  <c r="J31" i="1" s="1"/>
  <c r="J49" i="1" s="1"/>
  <c r="H30" i="1"/>
  <c r="H104" i="1" s="1"/>
  <c r="H183" i="1" s="1"/>
  <c r="G30" i="1"/>
  <c r="G104" i="1" s="1"/>
  <c r="E30" i="1"/>
  <c r="E104" i="1" s="1"/>
  <c r="D30" i="1"/>
  <c r="C30" i="1"/>
  <c r="I29" i="1"/>
  <c r="F29" i="1"/>
  <c r="J29" i="1" s="1"/>
  <c r="I28" i="1"/>
  <c r="F28" i="1"/>
  <c r="J28" i="1" s="1"/>
  <c r="I27" i="1"/>
  <c r="F27" i="1"/>
  <c r="J27" i="1" s="1"/>
  <c r="J26" i="1"/>
  <c r="I26" i="1"/>
  <c r="F26" i="1"/>
  <c r="I25" i="1"/>
  <c r="F25" i="1"/>
  <c r="J25" i="1" s="1"/>
  <c r="I24" i="1"/>
  <c r="F24" i="1"/>
  <c r="J24" i="1" s="1"/>
  <c r="I23" i="1"/>
  <c r="F23" i="1"/>
  <c r="J23" i="1" s="1"/>
  <c r="J22" i="1"/>
  <c r="I22" i="1"/>
  <c r="F22" i="1"/>
  <c r="I21" i="1"/>
  <c r="F21" i="1"/>
  <c r="J21" i="1" s="1"/>
  <c r="I20" i="1"/>
  <c r="F20" i="1"/>
  <c r="J20" i="1" s="1"/>
  <c r="I19" i="1"/>
  <c r="F19" i="1"/>
  <c r="J19" i="1" s="1"/>
  <c r="J18" i="1"/>
  <c r="I18" i="1"/>
  <c r="F18" i="1"/>
  <c r="I17" i="1"/>
  <c r="F17" i="1"/>
  <c r="J17" i="1" s="1"/>
  <c r="I16" i="1"/>
  <c r="F16" i="1"/>
  <c r="J16" i="1" s="1"/>
  <c r="I15" i="1"/>
  <c r="F15" i="1"/>
  <c r="J15" i="1" s="1"/>
  <c r="J14" i="1"/>
  <c r="I14" i="1"/>
  <c r="F14" i="1"/>
  <c r="I13" i="1"/>
  <c r="F13" i="1"/>
  <c r="J13" i="1" s="1"/>
  <c r="I12" i="1"/>
  <c r="F12" i="1"/>
  <c r="J12" i="1" s="1"/>
  <c r="I11" i="1"/>
  <c r="I30" i="1" s="1"/>
  <c r="I104" i="1" s="1"/>
  <c r="F11" i="1"/>
  <c r="J11" i="1" s="1"/>
  <c r="I179" i="1" l="1"/>
  <c r="J103" i="1"/>
  <c r="F165" i="1"/>
  <c r="E183" i="1"/>
  <c r="I165" i="1"/>
  <c r="G183" i="1"/>
  <c r="I138" i="1"/>
  <c r="J30" i="1"/>
  <c r="J134" i="1"/>
  <c r="F179" i="1"/>
  <c r="I183" i="1"/>
  <c r="C183" i="1"/>
  <c r="J153" i="1"/>
  <c r="D183" i="1"/>
  <c r="F49" i="1"/>
  <c r="F115" i="1"/>
  <c r="F138" i="1" s="1"/>
  <c r="J156" i="1"/>
  <c r="J159" i="1" s="1"/>
  <c r="J105" i="1"/>
  <c r="J111" i="1" s="1"/>
  <c r="F30" i="1"/>
  <c r="F103" i="1"/>
  <c r="J171" i="1"/>
  <c r="J172" i="1" s="1"/>
  <c r="J179" i="1" s="1"/>
  <c r="J50" i="1"/>
  <c r="J93" i="1" s="1"/>
  <c r="J166" i="1"/>
  <c r="J170" i="1" s="1"/>
  <c r="F104" i="1" l="1"/>
  <c r="F183" i="1" s="1"/>
  <c r="J104" i="1"/>
  <c r="J138" i="1"/>
  <c r="J165" i="1"/>
  <c r="J183" i="1" l="1"/>
</calcChain>
</file>

<file path=xl/sharedStrings.xml><?xml version="1.0" encoding="utf-8"?>
<sst xmlns="http://schemas.openxmlformats.org/spreadsheetml/2006/main" count="373" uniqueCount="306">
  <si>
    <r>
      <rPr>
        <b/>
        <sz val="22"/>
        <rFont val="Arial"/>
        <family val="2"/>
      </rPr>
      <t>بيان</t>
    </r>
    <r>
      <rPr>
        <b/>
        <sz val="20"/>
        <rFont val="Arial"/>
        <family val="2"/>
      </rPr>
      <t xml:space="preserve"> تنفيذ </t>
    </r>
    <r>
      <rPr>
        <b/>
        <u/>
        <sz val="20"/>
        <rFont val="Arial"/>
        <family val="2"/>
      </rPr>
      <t>مصاريف ميزانية التسيير</t>
    </r>
    <r>
      <rPr>
        <b/>
        <sz val="20"/>
        <rFont val="Arial"/>
        <family val="2"/>
      </rPr>
      <t xml:space="preserve"> لسنة 2024 الى غاية 31 دجنبر 2024</t>
    </r>
  </si>
  <si>
    <t xml:space="preserve"> </t>
  </si>
  <si>
    <t>الأرقام الترتيبية لفصول الميزانية أو الحساب</t>
  </si>
  <si>
    <t xml:space="preserve">بيان بنود الميزانية أو الحسابات الخصوصية </t>
  </si>
  <si>
    <t xml:space="preserve">الإعتمادات المفتوحة مع التغييرات المدخلة عليها خلال السنة </t>
  </si>
  <si>
    <t xml:space="preserve">النفقات الملتزم بها </t>
  </si>
  <si>
    <t>أوامر الأداء الصادرة و المؤشر عليها</t>
  </si>
  <si>
    <t>الباقي الملتزم به</t>
  </si>
  <si>
    <t>اعتمادات صافية من الالتزام</t>
  </si>
  <si>
    <t xml:space="preserve">الإعتماد المفتوح </t>
  </si>
  <si>
    <t>النفقات الملتزم بها المرحلة</t>
  </si>
  <si>
    <t xml:space="preserve">الزيادة أو النقصان </t>
  </si>
  <si>
    <t>الإعتماد النهائي</t>
  </si>
  <si>
    <t>11.10.10.10.10</t>
  </si>
  <si>
    <t>تعويضات للرئيس ولذوي الحق من المستشارين</t>
  </si>
  <si>
    <t>12.10.10.10.10</t>
  </si>
  <si>
    <t xml:space="preserve"> مصاريف نقل الرئيس والمستشارين داخل المملكة</t>
  </si>
  <si>
    <t>13.10.10.10.10</t>
  </si>
  <si>
    <t xml:space="preserve"> مصاريف نقل الرئيس والمستشارين بالخارج</t>
  </si>
  <si>
    <t>14.10.10.10.10</t>
  </si>
  <si>
    <t xml:space="preserve"> مصاريف تنقل الرئيس و المستشارين داخل المملكة</t>
  </si>
  <si>
    <t>15.10.10.10.10</t>
  </si>
  <si>
    <t xml:space="preserve"> مصاريف المهمة بالخارج للرئيس و المستشارين</t>
  </si>
  <si>
    <t>16.10.10.10.10</t>
  </si>
  <si>
    <t xml:space="preserve"> مصاريف تامين الأعضاء</t>
  </si>
  <si>
    <t>21.20.10.10.10</t>
  </si>
  <si>
    <t>شراء عتاد صغير للتزيين</t>
  </si>
  <si>
    <t>22.20.10.10.10</t>
  </si>
  <si>
    <t xml:space="preserve"> اكتراء عتاد الحفلات</t>
  </si>
  <si>
    <t>23.20.10.10.10</t>
  </si>
  <si>
    <t xml:space="preserve"> شراء التحف الفنية و الهدايا لتسليم الجوائز</t>
  </si>
  <si>
    <t>24.20.10.10.10</t>
  </si>
  <si>
    <r>
      <t xml:space="preserve"> مصاريف</t>
    </r>
    <r>
      <rPr>
        <b/>
        <u/>
        <sz val="11"/>
        <rFont val="Times New Roman"/>
        <family val="1"/>
      </rPr>
      <t xml:space="preserve"> الإقامة</t>
    </r>
    <r>
      <rPr>
        <b/>
        <sz val="11"/>
        <rFont val="Times New Roman"/>
        <family val="1"/>
      </rPr>
      <t xml:space="preserve"> و الإطعام و الاستقبال</t>
    </r>
  </si>
  <si>
    <t>25.20.10.10.10</t>
  </si>
  <si>
    <t>مصاريف النشاط الثقافي و الفني</t>
  </si>
  <si>
    <t>51.50.10.10.10</t>
  </si>
  <si>
    <t xml:space="preserve"> اشتراك في الجرائد الرسمية و الجرائد و المجلات</t>
  </si>
  <si>
    <t>54.50.10.10.10</t>
  </si>
  <si>
    <t xml:space="preserve"> شراء وثائق مختلفة</t>
  </si>
  <si>
    <t>55.50.10.10.10</t>
  </si>
  <si>
    <t xml:space="preserve"> الاشتراك في شبكات الماء و الكهرباء</t>
  </si>
  <si>
    <t>61.60.10.10.10</t>
  </si>
  <si>
    <t xml:space="preserve"> مصاريف الاستقبال</t>
  </si>
  <si>
    <t>62.60.10.10.10</t>
  </si>
  <si>
    <t xml:space="preserve"> مصاريف الإيواء و الإطعام</t>
  </si>
  <si>
    <t>63.60.10.10.10</t>
  </si>
  <si>
    <t xml:space="preserve"> مصاريف النقل</t>
  </si>
  <si>
    <t>64.60.10.10.10</t>
  </si>
  <si>
    <t xml:space="preserve"> لوازم و مطبوعات </t>
  </si>
  <si>
    <t>68.60.10.10.10</t>
  </si>
  <si>
    <t xml:space="preserve"> مصاريف التنشيط</t>
  </si>
  <si>
    <t xml:space="preserve"> مجموع البرنامج 10</t>
  </si>
  <si>
    <t>11.10.20.20.10</t>
  </si>
  <si>
    <t xml:space="preserve"> الرواتب و التعويضات القارة للموظفين الرسميين و مثلائهم</t>
  </si>
  <si>
    <t>14.10.20.20.10</t>
  </si>
  <si>
    <t xml:space="preserve"> أجور الأعوان العرضيين</t>
  </si>
  <si>
    <t>21.20.20.20.10</t>
  </si>
  <si>
    <t xml:space="preserve"> تعويضات عن الأشغال الإضافية</t>
  </si>
  <si>
    <t>22.20.20.20.10</t>
  </si>
  <si>
    <t xml:space="preserve"> تعويضات عن الصندوق </t>
  </si>
  <si>
    <t>24.20.20.20.10</t>
  </si>
  <si>
    <t xml:space="preserve"> التعويضات عن الأشغال الشاقة و الموسخة</t>
  </si>
  <si>
    <t>26.20.20.20.10</t>
  </si>
  <si>
    <t>تعويضات عن المسؤولية</t>
  </si>
  <si>
    <t>27.20.20.20.10</t>
  </si>
  <si>
    <t>تعويضات عن الاشراف على المباريات و الامتحانات</t>
  </si>
  <si>
    <t>31.30.20.20.10</t>
  </si>
  <si>
    <t xml:space="preserve"> مساهمة أرباب العمل في الصندوق المغربي للتقاعد</t>
  </si>
  <si>
    <t>32.30.20.20.10</t>
  </si>
  <si>
    <t>المساهمات في النظام الجماعي لمنح رواتب التقاعد</t>
  </si>
  <si>
    <t>33.30.20.20.10</t>
  </si>
  <si>
    <t xml:space="preserve"> المساهمات في منظمات الاحتياط الاجتماعي</t>
  </si>
  <si>
    <t>34.30.20.20.10</t>
  </si>
  <si>
    <t xml:space="preserve">التعويض عن الولادة </t>
  </si>
  <si>
    <t>35.30.20.20.10</t>
  </si>
  <si>
    <t xml:space="preserve"> تامين اليد العاملة</t>
  </si>
  <si>
    <t>38.30.20.20.10</t>
  </si>
  <si>
    <t>لباس الأعوان المستحقين</t>
  </si>
  <si>
    <t>41.40.20.20.10</t>
  </si>
  <si>
    <t xml:space="preserve"> مصاريف التنقل داخل المملكة ( الموظفين)</t>
  </si>
  <si>
    <t>42.40.20.20.10</t>
  </si>
  <si>
    <t>مصاريف المهمة بالخارج   ( الموظفين)</t>
  </si>
  <si>
    <t>43.40.20.20.10</t>
  </si>
  <si>
    <t xml:space="preserve"> مصاريف النقل داخل المملكة  ( الموظفين)</t>
  </si>
  <si>
    <t xml:space="preserve"> مجموع البرنامج 20</t>
  </si>
  <si>
    <t>11.10.30.30.10</t>
  </si>
  <si>
    <t>اكتراء بنايات إدارية</t>
  </si>
  <si>
    <t>13.10.30.30.10</t>
  </si>
  <si>
    <t xml:space="preserve"> اكتراء أراضي</t>
  </si>
  <si>
    <t>14.10.30.30.10</t>
  </si>
  <si>
    <t xml:space="preserve"> اكتراء آليات النقل</t>
  </si>
  <si>
    <t>21.20.30.30.10</t>
  </si>
  <si>
    <t xml:space="preserve"> الصيانة و المحافظة الإعتيادية على البنايات الإدارية   </t>
  </si>
  <si>
    <t>23.20.30.30.10</t>
  </si>
  <si>
    <t xml:space="preserve"> الصيانة و الإصلاح الاعتيادي للعتاد المعلوماتي</t>
  </si>
  <si>
    <t>24.20.30.30.10</t>
  </si>
  <si>
    <t xml:space="preserve"> الصيانة الاعتيادية لعتاد وأ ثات المكاتب</t>
  </si>
  <si>
    <t>25.20.30.30.10</t>
  </si>
  <si>
    <t xml:space="preserve"> الصيانة الاعتيادية لشبكة الهاتف و الماء و الكهرباء</t>
  </si>
  <si>
    <t>26.20.30.30.10</t>
  </si>
  <si>
    <t>الصيانة الإعتيادية للعتاد التقني</t>
  </si>
  <si>
    <t>31.30.30.30.10</t>
  </si>
  <si>
    <t xml:space="preserve"> لوازم المكتب ، مواد الطباعة ، أوراق و مطبوعات </t>
  </si>
  <si>
    <t>32.30.30.30.10</t>
  </si>
  <si>
    <t xml:space="preserve"> لوازم العتاد التقني و المعلوماتي </t>
  </si>
  <si>
    <t>41.40.30.30.10</t>
  </si>
  <si>
    <t xml:space="preserve"> شراء الوقود و الزيوت لمرآب السيارات والآليات </t>
  </si>
  <si>
    <t>42.40.30.30.10</t>
  </si>
  <si>
    <t xml:space="preserve"> قطع الغيار و القطع المطاطية للسيارات و الآليات</t>
  </si>
  <si>
    <t>43.40.30.30.10</t>
  </si>
  <si>
    <t xml:space="preserve"> صيانة و إصلاح السيارات و الآليات والدراجات</t>
  </si>
  <si>
    <t>44.40.30.30.10</t>
  </si>
  <si>
    <t xml:space="preserve"> مصاريف تامين السيارات و الآليات والدراجات</t>
  </si>
  <si>
    <t>45.40.30.30.10</t>
  </si>
  <si>
    <t>الضريبة الخاصة على السيارات</t>
  </si>
  <si>
    <t>51.50.30.30.10</t>
  </si>
  <si>
    <t xml:space="preserve"> شراء المواد الخام من المقالع</t>
  </si>
  <si>
    <t>52.50.30.30.10</t>
  </si>
  <si>
    <t xml:space="preserve"> شراء الإسمنت و الأرصفة و الزليج</t>
  </si>
  <si>
    <t>53.50.30.30.10</t>
  </si>
  <si>
    <t>شراء الخــــــــــــــــــــــــــــــشب</t>
  </si>
  <si>
    <t>54.50.30.30.10</t>
  </si>
  <si>
    <t xml:space="preserve"> شراء مواد حديدية وقوادس وجامع المياه</t>
  </si>
  <si>
    <t>55.50.30.30.10</t>
  </si>
  <si>
    <t xml:space="preserve"> شراء الزجاج</t>
  </si>
  <si>
    <t>56.50.30.30.10</t>
  </si>
  <si>
    <t xml:space="preserve"> شراء الصباغة </t>
  </si>
  <si>
    <t>57.50.30.30.10</t>
  </si>
  <si>
    <t xml:space="preserve"> شراء اللوازم الصحية و مواد الترصيص</t>
  </si>
  <si>
    <t>58.50.30.30.10</t>
  </si>
  <si>
    <t xml:space="preserve"> شراء العتاد الكهربائي الصغير</t>
  </si>
  <si>
    <t>59.50.30.30.10</t>
  </si>
  <si>
    <t xml:space="preserve"> شراء الزفت </t>
  </si>
  <si>
    <t>60.50.30.30.10</t>
  </si>
  <si>
    <t xml:space="preserve"> شراء الجير</t>
  </si>
  <si>
    <t>61.60.30.30.10</t>
  </si>
  <si>
    <t xml:space="preserve"> شراء مواد الصيانة المنزلية PEM </t>
  </si>
  <si>
    <t>62.60.30.30.10</t>
  </si>
  <si>
    <t xml:space="preserve"> شراء المواد المطهرة PD  </t>
  </si>
  <si>
    <t>63.60.30.30.10</t>
  </si>
  <si>
    <t>شراء المواد البلاستيكية</t>
  </si>
  <si>
    <t>71.70.30.30.10</t>
  </si>
  <si>
    <t>مصاريف تغدية الحيوانات و اسراجها</t>
  </si>
  <si>
    <t>81.80.30.30.10</t>
  </si>
  <si>
    <t>دراسات عامة</t>
  </si>
  <si>
    <t>82.80.30.30.10</t>
  </si>
  <si>
    <t>مصاريف الدراسات التقنية و التحاليل</t>
  </si>
  <si>
    <t>84.80.30.30.10</t>
  </si>
  <si>
    <t>أتعاب</t>
  </si>
  <si>
    <t>86.80.30.30.10</t>
  </si>
  <si>
    <t>مصاريف تهييء لوائح أجور الموظفين من طرف مؤسسات أخرء</t>
  </si>
  <si>
    <t>90.90.30.30.10</t>
  </si>
  <si>
    <t>مصاريف مختلفة للخدمات الرقمية</t>
  </si>
  <si>
    <t>91.90.30.30.10</t>
  </si>
  <si>
    <t>مستحقات استهلاك الكهرباء</t>
  </si>
  <si>
    <t>92.90.30.30.10</t>
  </si>
  <si>
    <t xml:space="preserve"> مستحقات استهلاك الماء</t>
  </si>
  <si>
    <t>94.90.30.30.10</t>
  </si>
  <si>
    <t xml:space="preserve"> رسوم و مستحقات المواصلات اللاسلكية</t>
  </si>
  <si>
    <t>95.90.30.30.10</t>
  </si>
  <si>
    <t xml:space="preserve"> رسوم بريدية و مصاريف المراسلات</t>
  </si>
  <si>
    <t>96.90.30.30.10</t>
  </si>
  <si>
    <t xml:space="preserve"> التامين عن الحريق و عن المسؤولية المدنية</t>
  </si>
  <si>
    <t>97.90.30.30.10</t>
  </si>
  <si>
    <t xml:space="preserve"> إعلانات قانونية ، إدراجات و مصاريف النشر </t>
  </si>
  <si>
    <t>99.90.30.30.10</t>
  </si>
  <si>
    <t>ضرائب و رسوم</t>
  </si>
  <si>
    <t xml:space="preserve"> مجموع البرنامج 30</t>
  </si>
  <si>
    <t>11.10.40.40.10</t>
  </si>
  <si>
    <t>فوائد القرض رقم 02/1999</t>
  </si>
  <si>
    <t>12.10.40.40.10</t>
  </si>
  <si>
    <t xml:space="preserve"> فوائد القرض رقم 2007/01 </t>
  </si>
  <si>
    <t>13.10.40.40.10</t>
  </si>
  <si>
    <t xml:space="preserve"> فوائد القرض رقم 01/2006</t>
  </si>
  <si>
    <t>14.10.40.40.10</t>
  </si>
  <si>
    <t>فوائد قرض التأهيل الحضري الشطر 2</t>
  </si>
  <si>
    <t>15.10.40.40.10</t>
  </si>
  <si>
    <t>فوائد قرض التأهيل الحضري الشطر 3</t>
  </si>
  <si>
    <t>16.10.40.40.10</t>
  </si>
  <si>
    <t>فوائد قرض التأهيل الحضري الشطر 4</t>
  </si>
  <si>
    <t>21.20.40.40.10</t>
  </si>
  <si>
    <t>سداد فوائد التأخير</t>
  </si>
  <si>
    <t xml:space="preserve"> مجموع البرنامج 40</t>
  </si>
  <si>
    <t>مجموع الباب 10</t>
  </si>
  <si>
    <t>11.10.10.10.20</t>
  </si>
  <si>
    <t xml:space="preserve"> إعانات مقدمة لجمعيات الأعمال الاجتماعية للموظفين </t>
  </si>
  <si>
    <t>13.10.10.10.20</t>
  </si>
  <si>
    <t>مساعدات و دعم الجمعيات</t>
  </si>
  <si>
    <t>14.10.10.10.20</t>
  </si>
  <si>
    <t>اعانات لمؤسسات اخرى اجتماعية</t>
  </si>
  <si>
    <t>22.20.10.10.20</t>
  </si>
  <si>
    <t>هبات و معونات لصالح المحتاجين</t>
  </si>
  <si>
    <t>25.20.10.10.20</t>
  </si>
  <si>
    <t>شراء مواد غدائية لأهداف انسانية</t>
  </si>
  <si>
    <t>31.30.10.10.20</t>
  </si>
  <si>
    <t>مصاريف تسيير المراكز الاجتماعية و الثقافية الخاصة بالمرأة</t>
  </si>
  <si>
    <t>11.10.20.20.20</t>
  </si>
  <si>
    <t xml:space="preserve"> إعانات للجمعيات الرياضية</t>
  </si>
  <si>
    <t>12.10.20.20.20</t>
  </si>
  <si>
    <t xml:space="preserve"> إعانات للفرق الرياضية</t>
  </si>
  <si>
    <t>24.20.20.20.20</t>
  </si>
  <si>
    <t xml:space="preserve"> شراء لوازم الرياضة</t>
  </si>
  <si>
    <t>11.10.30.30.20</t>
  </si>
  <si>
    <t xml:space="preserve"> شراء المواد الصحية للمكاتب البلدية و المراكز الاستشفائية</t>
  </si>
  <si>
    <t>13.10.30.30.20</t>
  </si>
  <si>
    <t xml:space="preserve"> شراء مواد إبادة الفئران</t>
  </si>
  <si>
    <t>14.10.30.30.20</t>
  </si>
  <si>
    <t xml:space="preserve"> شراء المبيدات للطفيليات و الحشرات</t>
  </si>
  <si>
    <t>15.10.30.30.20</t>
  </si>
  <si>
    <t xml:space="preserve"> شراء عتاد صغير للمكاتب الصحية </t>
  </si>
  <si>
    <t>21.20.30.30.20</t>
  </si>
  <si>
    <t xml:space="preserve"> شراء مواد التلقيح</t>
  </si>
  <si>
    <t>22.20.30.30.20</t>
  </si>
  <si>
    <t>شراء عتاد صغير للتلقيح</t>
  </si>
  <si>
    <t>11.10.50.50.20</t>
  </si>
  <si>
    <t xml:space="preserve"> شراء لوازم مدرسية</t>
  </si>
  <si>
    <t>12.10.50.50.20</t>
  </si>
  <si>
    <t xml:space="preserve"> شراء الكتب لمنح الجوائز</t>
  </si>
  <si>
    <t xml:space="preserve"> مجموع البرنامج 50</t>
  </si>
  <si>
    <t>11.10.60.60.20</t>
  </si>
  <si>
    <t xml:space="preserve"> مجموع البرنامج 60</t>
  </si>
  <si>
    <t>11.10.80.80.20</t>
  </si>
  <si>
    <t xml:space="preserve"> شراء الكتب </t>
  </si>
  <si>
    <t>13.10.80.80.20</t>
  </si>
  <si>
    <t>الصيانة الاعتيادية للبنايات</t>
  </si>
  <si>
    <t>14.10.80.80.20</t>
  </si>
  <si>
    <t xml:space="preserve"> تسفير الكتب و السجلات المختلفة</t>
  </si>
  <si>
    <t>71.70.80.80.20</t>
  </si>
  <si>
    <t xml:space="preserve"> منح لصالح الجمعيات الثقافية</t>
  </si>
  <si>
    <t xml:space="preserve"> مجموع البرنامج 80</t>
  </si>
  <si>
    <t>21.20.90.90.20</t>
  </si>
  <si>
    <t xml:space="preserve"> شراء مواد البناء</t>
  </si>
  <si>
    <t>22.20.90.90.20</t>
  </si>
  <si>
    <t>الصيانة و الاصلاح الاعتيادي للمقابر</t>
  </si>
  <si>
    <t xml:space="preserve"> مجموع البرنامج 90</t>
  </si>
  <si>
    <t>مجموع الباب 20</t>
  </si>
  <si>
    <t>11.10.10.10.30</t>
  </si>
  <si>
    <t xml:space="preserve"> شراء الأ شجار و الأغراس  </t>
  </si>
  <si>
    <t>12.10.10.10.30</t>
  </si>
  <si>
    <t>شراء البذور والأزهار للمغارس والمشاتل</t>
  </si>
  <si>
    <t>13.10.10.10.30</t>
  </si>
  <si>
    <t xml:space="preserve"> شراء الأ سمدة</t>
  </si>
  <si>
    <t>14.10.10.10.30</t>
  </si>
  <si>
    <t xml:space="preserve"> شراء عتاد صغير للتشوير</t>
  </si>
  <si>
    <t>15.10.10.10.30</t>
  </si>
  <si>
    <t>شراء شارات لترقيم العمارات</t>
  </si>
  <si>
    <t>16.10.10.10.30</t>
  </si>
  <si>
    <t>شراء شارات أسماء الشوارع</t>
  </si>
  <si>
    <t>17.10.10.10.30</t>
  </si>
  <si>
    <t xml:space="preserve"> شراء عتاد صغير</t>
  </si>
  <si>
    <t>21.20.10.10.30</t>
  </si>
  <si>
    <t xml:space="preserve"> الصيانة الاعتيادية للمناطق الخضراء و الحدائق  </t>
  </si>
  <si>
    <t>22.20.10.10.30</t>
  </si>
  <si>
    <t>صيانة الساحات العمومية و المنتزهات و مرافق السيارات و المزابل العمومية</t>
  </si>
  <si>
    <t>24.20.10.10.30</t>
  </si>
  <si>
    <t>صيانة مجاري المياه المستعملة</t>
  </si>
  <si>
    <t>25.20.10.10.30</t>
  </si>
  <si>
    <t xml:space="preserve"> الصيانة الاعتيادية للطرقات</t>
  </si>
  <si>
    <t>28.20.10.10.30</t>
  </si>
  <si>
    <t xml:space="preserve"> صيانة المنشات الرياضية</t>
  </si>
  <si>
    <t>29.20.10.10.30</t>
  </si>
  <si>
    <t>صيانة منشآت الماء الصالح للشرب</t>
  </si>
  <si>
    <t>30.20.10.10.30</t>
  </si>
  <si>
    <t>صيانة منشات اخرى</t>
  </si>
  <si>
    <t>11.10.20.20.30</t>
  </si>
  <si>
    <t>العناية و الاصلاح الاعتيادي لشبكات التوزيع و منشاة الانارة</t>
  </si>
  <si>
    <t>12.10.20.20.30</t>
  </si>
  <si>
    <t xml:space="preserve">  الصيانة الإعتيادية لمنشاة الإنارة العمومي</t>
  </si>
  <si>
    <t>13.10.20.20.30</t>
  </si>
  <si>
    <t xml:space="preserve">  الصيانة الإعتيادية للمولدات ومحطات التحويل</t>
  </si>
  <si>
    <t>14.10.20.20.30</t>
  </si>
  <si>
    <t xml:space="preserve"> شراء عتاد الصيانة للإنارة العمومية</t>
  </si>
  <si>
    <t>21.20.20.20.30</t>
  </si>
  <si>
    <t xml:space="preserve"> مستحقات الإنارةالعمومية</t>
  </si>
  <si>
    <t>11.10.30.30.30</t>
  </si>
  <si>
    <t xml:space="preserve"> مستحقات  نقط الماءالعمومي</t>
  </si>
  <si>
    <t>12.10.30.30.30</t>
  </si>
  <si>
    <t xml:space="preserve">  شراء عتاد الصيانة  لنقط الماء</t>
  </si>
  <si>
    <t>مجموع الباب 30</t>
  </si>
  <si>
    <t>11.10.10.10.50</t>
  </si>
  <si>
    <t>سداد للخواص</t>
  </si>
  <si>
    <t>12.10.10.10.50</t>
  </si>
  <si>
    <t>سداد للمقاولات</t>
  </si>
  <si>
    <t>21.20.10.10.50</t>
  </si>
  <si>
    <t>مصاريف تنفيذ الأحكام القضائية و اتفاقيات الصلح</t>
  </si>
  <si>
    <t>23.20.10.10.50</t>
  </si>
  <si>
    <t xml:space="preserve"> صوائر المسطرة و إقامة الدعاوي   </t>
  </si>
  <si>
    <t>00.20.20.20.50</t>
  </si>
  <si>
    <t xml:space="preserve">  العتاد و صوائر التسيير</t>
  </si>
  <si>
    <t>51.50.40.40.50</t>
  </si>
  <si>
    <t xml:space="preserve">دفعات لمؤسسة التعاون بين  الجماعات </t>
  </si>
  <si>
    <t>52.50.40.40.50</t>
  </si>
  <si>
    <t>دفعات لمؤسسة التعاون بين  الجماعات( المطرح العمومي للنفايات)</t>
  </si>
  <si>
    <t>61.60.40.40.50</t>
  </si>
  <si>
    <t>دفعات لفائدة الشركات الخاصة نظير الخدمات التي تسديها للجماعات الترابية (ALSA)</t>
  </si>
  <si>
    <t>68.60.40.40.50</t>
  </si>
  <si>
    <t>دفعات للمختبرات العمومية والمصالح التابعة لوزارة الصحة (دفعة للصيدلية المركزية بالرباط) RAMED</t>
  </si>
  <si>
    <t>69.60.40.40.50</t>
  </si>
  <si>
    <t>مدفوع لفائدة الجمعية المغربية لرؤساء مجالس الجماعات</t>
  </si>
  <si>
    <t>مجموع الباب 50</t>
  </si>
  <si>
    <t>10.10.10.10.60</t>
  </si>
  <si>
    <t>دفعات الفائض للجزء الثاني من الميزانية</t>
  </si>
  <si>
    <t>مجموع الباب 60</t>
  </si>
  <si>
    <t>مجموع العام</t>
  </si>
  <si>
    <t>أيت ملول في : …………..........................………………….</t>
  </si>
  <si>
    <t>الآمر بالصرف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</si>
</sst>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b/>
      <sz val="8"/>
      <name val="Arial"/>
      <family val="2"/>
    </font>
    <font>
      <sz val="10"/>
      <name val="Arial Narrow"/>
      <family val="2"/>
    </font>
    <font>
      <b/>
      <sz val="9"/>
      <name val="Arial"/>
      <family val="2"/>
    </font>
    <font>
      <b/>
      <sz val="20"/>
      <name val="Arial"/>
      <family val="2"/>
    </font>
    <font>
      <b/>
      <sz val="22"/>
      <name val="Arial"/>
      <family val="2"/>
    </font>
    <font>
      <b/>
      <u/>
      <sz val="20"/>
      <name val="Arial"/>
      <family val="2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b/>
      <sz val="16"/>
      <name val="Times New Roman"/>
      <family val="1"/>
    </font>
    <font>
      <b/>
      <sz val="9"/>
      <name val="Times New Roman"/>
      <family val="1"/>
    </font>
    <font>
      <b/>
      <sz val="18"/>
      <name val="Times New Roman"/>
      <family val="1"/>
    </font>
    <font>
      <b/>
      <sz val="10"/>
      <name val="Arial"/>
      <family val="2"/>
    </font>
    <font>
      <b/>
      <u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ashDot">
        <color indexed="64"/>
      </top>
      <bottom style="dashDot">
        <color indexed="64"/>
      </bottom>
      <diagonal/>
    </border>
    <border>
      <left style="double">
        <color indexed="64"/>
      </left>
      <right style="double">
        <color indexed="64"/>
      </right>
      <top style="dashDot">
        <color indexed="64"/>
      </top>
      <bottom style="dashDot">
        <color indexed="64"/>
      </bottom>
      <diagonal/>
    </border>
    <border>
      <left style="double">
        <color indexed="64"/>
      </left>
      <right/>
      <top style="dashDot">
        <color indexed="64"/>
      </top>
      <bottom style="dashDot">
        <color indexed="64"/>
      </bottom>
      <diagonal/>
    </border>
    <border>
      <left style="double">
        <color indexed="64"/>
      </left>
      <right/>
      <top style="dashDot">
        <color indexed="64"/>
      </top>
      <bottom/>
      <diagonal/>
    </border>
    <border>
      <left/>
      <right style="double">
        <color indexed="64"/>
      </right>
      <top style="dashDot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ashDot">
        <color indexed="64"/>
      </bottom>
      <diagonal/>
    </border>
    <border>
      <left style="double">
        <color indexed="64"/>
      </left>
      <right/>
      <top style="dashDot">
        <color indexed="64"/>
      </top>
      <bottom style="double">
        <color indexed="64"/>
      </bottom>
      <diagonal/>
    </border>
    <border>
      <left/>
      <right style="double">
        <color indexed="64"/>
      </right>
      <top style="dashDot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ashDot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/>
    <xf numFmtId="0" fontId="4" fillId="0" borderId="0" xfId="2" applyFont="1"/>
    <xf numFmtId="0" fontId="5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6" fillId="2" borderId="1" xfId="1" applyFont="1" applyFill="1" applyBorder="1" applyAlignment="1">
      <alignment horizontal="center" vertical="center"/>
    </xf>
    <xf numFmtId="0" fontId="9" fillId="0" borderId="2" xfId="0" applyFont="1" applyBorder="1"/>
    <xf numFmtId="0" fontId="9" fillId="0" borderId="3" xfId="0" applyFont="1" applyBorder="1"/>
    <xf numFmtId="0" fontId="0" fillId="0" borderId="4" xfId="0" applyBorder="1"/>
    <xf numFmtId="0" fontId="10" fillId="0" borderId="0" xfId="0" applyFont="1"/>
    <xf numFmtId="0" fontId="11" fillId="3" borderId="5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4" fillId="0" borderId="10" xfId="0" applyFont="1" applyBorder="1" applyAlignment="1">
      <alignment horizontal="center" vertical="center" wrapText="1"/>
    </xf>
    <xf numFmtId="4" fontId="2" fillId="0" borderId="11" xfId="3" applyNumberFormat="1" applyFont="1" applyBorder="1" applyAlignment="1">
      <alignment horizontal="right" vertical="center" wrapText="1" readingOrder="2"/>
    </xf>
    <xf numFmtId="4" fontId="15" fillId="0" borderId="12" xfId="0" applyNumberFormat="1" applyFont="1" applyBorder="1" applyAlignment="1">
      <alignment horizontal="center" vertical="center"/>
    </xf>
    <xf numFmtId="0" fontId="15" fillId="0" borderId="0" xfId="0" applyFont="1"/>
    <xf numFmtId="0" fontId="17" fillId="3" borderId="13" xfId="4" applyFont="1" applyFill="1" applyBorder="1" applyAlignment="1">
      <alignment horizontal="center" vertical="center"/>
    </xf>
    <xf numFmtId="0" fontId="17" fillId="3" borderId="11" xfId="4" applyFont="1" applyFill="1" applyBorder="1" applyAlignment="1">
      <alignment horizontal="center" vertical="center"/>
    </xf>
    <xf numFmtId="4" fontId="15" fillId="3" borderId="12" xfId="0" applyNumberFormat="1" applyFont="1" applyFill="1" applyBorder="1" applyAlignment="1">
      <alignment horizontal="center" vertical="center"/>
    </xf>
    <xf numFmtId="4" fontId="18" fillId="0" borderId="11" xfId="3" applyNumberFormat="1" applyFont="1" applyBorder="1" applyAlignment="1">
      <alignment horizontal="right" vertical="center" wrapText="1" readingOrder="2"/>
    </xf>
    <xf numFmtId="4" fontId="15" fillId="4" borderId="12" xfId="0" applyNumberFormat="1" applyFont="1" applyFill="1" applyBorder="1" applyAlignment="1">
      <alignment horizontal="center" vertical="center"/>
    </xf>
    <xf numFmtId="4" fontId="15" fillId="0" borderId="11" xfId="0" applyNumberFormat="1" applyFont="1" applyBorder="1" applyAlignment="1">
      <alignment horizontal="center" vertical="center"/>
    </xf>
    <xf numFmtId="4" fontId="17" fillId="0" borderId="11" xfId="3" applyNumberFormat="1" applyFont="1" applyBorder="1" applyAlignment="1">
      <alignment horizontal="right" vertical="center" wrapText="1" readingOrder="2"/>
    </xf>
    <xf numFmtId="4" fontId="15" fillId="4" borderId="11" xfId="0" applyNumberFormat="1" applyFont="1" applyFill="1" applyBorder="1" applyAlignment="1">
      <alignment horizontal="center" vertical="center"/>
    </xf>
    <xf numFmtId="0" fontId="19" fillId="2" borderId="14" xfId="4" applyFont="1" applyFill="1" applyBorder="1" applyAlignment="1">
      <alignment horizontal="left" vertical="center"/>
    </xf>
    <xf numFmtId="0" fontId="19" fillId="2" borderId="15" xfId="4" applyFont="1" applyFill="1" applyBorder="1" applyAlignment="1">
      <alignment horizontal="left" vertical="center"/>
    </xf>
    <xf numFmtId="4" fontId="15" fillId="2" borderId="16" xfId="0" applyNumberFormat="1" applyFont="1" applyFill="1" applyBorder="1" applyAlignment="1">
      <alignment horizontal="center" vertical="center"/>
    </xf>
    <xf numFmtId="4" fontId="20" fillId="0" borderId="11" xfId="3" applyNumberFormat="1" applyFont="1" applyBorder="1" applyAlignment="1">
      <alignment horizontal="right" vertical="center" wrapText="1" readingOrder="2"/>
    </xf>
    <xf numFmtId="4" fontId="20" fillId="0" borderId="10" xfId="0" applyNumberFormat="1" applyFont="1" applyBorder="1" applyAlignment="1">
      <alignment horizontal="right" vertical="center" wrapText="1" readingOrder="2"/>
    </xf>
    <xf numFmtId="0" fontId="21" fillId="3" borderId="17" xfId="4" applyFont="1" applyFill="1" applyBorder="1" applyAlignment="1">
      <alignment horizontal="center" vertical="center"/>
    </xf>
    <xf numFmtId="0" fontId="21" fillId="3" borderId="18" xfId="4" applyFont="1" applyFill="1" applyBorder="1" applyAlignment="1">
      <alignment horizontal="center" vertical="center"/>
    </xf>
    <xf numFmtId="4" fontId="15" fillId="3" borderId="19" xfId="0" applyNumberFormat="1" applyFont="1" applyFill="1" applyBorder="1" applyAlignment="1">
      <alignment horizontal="center" vertical="center"/>
    </xf>
    <xf numFmtId="0" fontId="0" fillId="0" borderId="20" xfId="0" applyBorder="1"/>
    <xf numFmtId="0" fontId="22" fillId="0" borderId="0" xfId="0" applyFont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</cellXfs>
  <cellStyles count="5">
    <cellStyle name="Normal" xfId="0" builtinId="0"/>
    <cellStyle name="Normal 2" xfId="2" xr:uid="{F93B3D46-8FA9-4C27-9310-CA7F1AF773C6}"/>
    <cellStyle name="Normal 3" xfId="4" xr:uid="{FDEF05F9-86A0-4418-82AA-99606EF34F15}"/>
    <cellStyle name="Normal 4" xfId="1" xr:uid="{57154B27-6772-4CE1-97A9-B49147A1E7E7}"/>
    <cellStyle name="Normal 5" xfId="3" xr:uid="{A9105AE0-F1EB-4E2F-9CFE-83A2EAFEFC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0</xdr:row>
      <xdr:rowOff>28575</xdr:rowOff>
    </xdr:from>
    <xdr:to>
      <xdr:col>9</xdr:col>
      <xdr:colOff>800100</xdr:colOff>
      <xdr:row>5</xdr:row>
      <xdr:rowOff>247650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7E91DA3-B40F-43A7-92E8-4B7BFB0BC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94925" y="28575"/>
          <a:ext cx="132397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1</xdr:col>
      <xdr:colOff>1623578</xdr:colOff>
      <xdr:row>6</xdr:row>
      <xdr:rowOff>93515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683CBCEF-0575-46AD-86B3-29FAF4745EE9}"/>
            </a:ext>
          </a:extLst>
        </xdr:cNvPr>
        <xdr:cNvSpPr txBox="1"/>
      </xdr:nvSpPr>
      <xdr:spPr>
        <a:xfrm>
          <a:off x="195582022" y="0"/>
          <a:ext cx="2718952" cy="14365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 rtl="1"/>
          <a:r>
            <a:rPr lang="ar-MA" sz="1000" b="1" i="0" u="none" strike="noStrike">
              <a:solidFill>
                <a:schemeClr val="dk1"/>
              </a:solidFill>
              <a:latin typeface="+mn-lt"/>
              <a:ea typeface="+mn-ea"/>
              <a:cs typeface="+mj-cs"/>
            </a:rPr>
            <a:t>المملكة المغربية</a:t>
          </a:r>
          <a:r>
            <a:rPr lang="ar-MA" sz="1000" b="1">
              <a:cs typeface="+mj-cs"/>
            </a:rPr>
            <a:t> </a:t>
          </a:r>
          <a:endParaRPr lang="fr-FR" sz="1000" b="1">
            <a:cs typeface="+mj-cs"/>
          </a:endParaRPr>
        </a:p>
        <a:p>
          <a:pPr algn="ctr" rtl="1"/>
          <a:r>
            <a:rPr lang="ar-MA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وزارة الداخلية</a:t>
          </a:r>
          <a:endParaRPr lang="fr-FR" sz="1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MA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عمالة إنزكان أيت ملول</a:t>
          </a:r>
          <a:endParaRPr lang="fr-FR" sz="1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MA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جماعة أيت ملول</a:t>
          </a:r>
          <a:endParaRPr lang="fr-FR" sz="1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MA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مديرية المصالح</a:t>
          </a:r>
          <a:endParaRPr lang="fr-FR" sz="1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MA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القسم المالي و الاقتصادي</a:t>
          </a:r>
          <a:endParaRPr lang="fr-FR" sz="1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MA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مصلحة الميزانية، الحسابات، الصفقات و المشتريا</a:t>
          </a:r>
          <a:r>
            <a:rPr lang="ar-MA" sz="1000" b="1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+mj-cs"/>
            </a:rPr>
            <a:t>ت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MA" sz="1050" b="1" i="0">
              <a:solidFill>
                <a:schemeClr val="dk1"/>
              </a:solidFill>
              <a:latin typeface="+mn-lt"/>
              <a:ea typeface="+mn-ea"/>
              <a:cs typeface="+mn-cs"/>
            </a:rPr>
            <a:t>مكتب الميزانية </a:t>
          </a:r>
        </a:p>
        <a:p>
          <a:pPr algn="ctr" rtl="1"/>
          <a:endParaRPr lang="ar-MA" sz="1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015F7-54E4-40CC-925F-9B4EB30D4E01}">
  <sheetPr>
    <tabColor rgb="FFFF0000"/>
  </sheetPr>
  <dimension ref="A1:R190"/>
  <sheetViews>
    <sheetView rightToLeft="1" tabSelected="1" zoomScale="110" zoomScaleNormal="110" zoomScaleSheetLayoutView="110" workbookViewId="0">
      <selection activeCell="O10" sqref="O10"/>
    </sheetView>
  </sheetViews>
  <sheetFormatPr baseColWidth="10" defaultRowHeight="15" x14ac:dyDescent="0.25"/>
  <cols>
    <col min="1" max="1" width="16.42578125" customWidth="1"/>
    <col min="2" max="2" width="32" customWidth="1"/>
    <col min="3" max="3" width="14" customWidth="1"/>
    <col min="4" max="4" width="12.28515625" customWidth="1"/>
    <col min="5" max="5" width="13.42578125" customWidth="1"/>
    <col min="6" max="6" width="14" customWidth="1"/>
    <col min="7" max="7" width="13.7109375" customWidth="1"/>
    <col min="8" max="8" width="14.28515625" customWidth="1"/>
    <col min="9" max="9" width="12.42578125" customWidth="1"/>
    <col min="10" max="10" width="14.140625" customWidth="1"/>
    <col min="12" max="13" width="14.42578125" customWidth="1"/>
    <col min="257" max="257" width="16.42578125" customWidth="1"/>
    <col min="258" max="258" width="32" customWidth="1"/>
    <col min="259" max="259" width="14" customWidth="1"/>
    <col min="260" max="260" width="12.28515625" customWidth="1"/>
    <col min="261" max="261" width="13.42578125" customWidth="1"/>
    <col min="262" max="262" width="14" customWidth="1"/>
    <col min="263" max="263" width="13.7109375" customWidth="1"/>
    <col min="264" max="264" width="14.28515625" customWidth="1"/>
    <col min="265" max="265" width="12.42578125" customWidth="1"/>
    <col min="266" max="266" width="14.140625" customWidth="1"/>
    <col min="268" max="269" width="14.42578125" customWidth="1"/>
    <col min="513" max="513" width="16.42578125" customWidth="1"/>
    <col min="514" max="514" width="32" customWidth="1"/>
    <col min="515" max="515" width="14" customWidth="1"/>
    <col min="516" max="516" width="12.28515625" customWidth="1"/>
    <col min="517" max="517" width="13.42578125" customWidth="1"/>
    <col min="518" max="518" width="14" customWidth="1"/>
    <col min="519" max="519" width="13.7109375" customWidth="1"/>
    <col min="520" max="520" width="14.28515625" customWidth="1"/>
    <col min="521" max="521" width="12.42578125" customWidth="1"/>
    <col min="522" max="522" width="14.140625" customWidth="1"/>
    <col min="524" max="525" width="14.42578125" customWidth="1"/>
    <col min="769" max="769" width="16.42578125" customWidth="1"/>
    <col min="770" max="770" width="32" customWidth="1"/>
    <col min="771" max="771" width="14" customWidth="1"/>
    <col min="772" max="772" width="12.28515625" customWidth="1"/>
    <col min="773" max="773" width="13.42578125" customWidth="1"/>
    <col min="774" max="774" width="14" customWidth="1"/>
    <col min="775" max="775" width="13.7109375" customWidth="1"/>
    <col min="776" max="776" width="14.28515625" customWidth="1"/>
    <col min="777" max="777" width="12.42578125" customWidth="1"/>
    <col min="778" max="778" width="14.140625" customWidth="1"/>
    <col min="780" max="781" width="14.42578125" customWidth="1"/>
    <col min="1025" max="1025" width="16.42578125" customWidth="1"/>
    <col min="1026" max="1026" width="32" customWidth="1"/>
    <col min="1027" max="1027" width="14" customWidth="1"/>
    <col min="1028" max="1028" width="12.28515625" customWidth="1"/>
    <col min="1029" max="1029" width="13.42578125" customWidth="1"/>
    <col min="1030" max="1030" width="14" customWidth="1"/>
    <col min="1031" max="1031" width="13.7109375" customWidth="1"/>
    <col min="1032" max="1032" width="14.28515625" customWidth="1"/>
    <col min="1033" max="1033" width="12.42578125" customWidth="1"/>
    <col min="1034" max="1034" width="14.140625" customWidth="1"/>
    <col min="1036" max="1037" width="14.42578125" customWidth="1"/>
    <col min="1281" max="1281" width="16.42578125" customWidth="1"/>
    <col min="1282" max="1282" width="32" customWidth="1"/>
    <col min="1283" max="1283" width="14" customWidth="1"/>
    <col min="1284" max="1284" width="12.28515625" customWidth="1"/>
    <col min="1285" max="1285" width="13.42578125" customWidth="1"/>
    <col min="1286" max="1286" width="14" customWidth="1"/>
    <col min="1287" max="1287" width="13.7109375" customWidth="1"/>
    <col min="1288" max="1288" width="14.28515625" customWidth="1"/>
    <col min="1289" max="1289" width="12.42578125" customWidth="1"/>
    <col min="1290" max="1290" width="14.140625" customWidth="1"/>
    <col min="1292" max="1293" width="14.42578125" customWidth="1"/>
    <col min="1537" max="1537" width="16.42578125" customWidth="1"/>
    <col min="1538" max="1538" width="32" customWidth="1"/>
    <col min="1539" max="1539" width="14" customWidth="1"/>
    <col min="1540" max="1540" width="12.28515625" customWidth="1"/>
    <col min="1541" max="1541" width="13.42578125" customWidth="1"/>
    <col min="1542" max="1542" width="14" customWidth="1"/>
    <col min="1543" max="1543" width="13.7109375" customWidth="1"/>
    <col min="1544" max="1544" width="14.28515625" customWidth="1"/>
    <col min="1545" max="1545" width="12.42578125" customWidth="1"/>
    <col min="1546" max="1546" width="14.140625" customWidth="1"/>
    <col min="1548" max="1549" width="14.42578125" customWidth="1"/>
    <col min="1793" max="1793" width="16.42578125" customWidth="1"/>
    <col min="1794" max="1794" width="32" customWidth="1"/>
    <col min="1795" max="1795" width="14" customWidth="1"/>
    <col min="1796" max="1796" width="12.28515625" customWidth="1"/>
    <col min="1797" max="1797" width="13.42578125" customWidth="1"/>
    <col min="1798" max="1798" width="14" customWidth="1"/>
    <col min="1799" max="1799" width="13.7109375" customWidth="1"/>
    <col min="1800" max="1800" width="14.28515625" customWidth="1"/>
    <col min="1801" max="1801" width="12.42578125" customWidth="1"/>
    <col min="1802" max="1802" width="14.140625" customWidth="1"/>
    <col min="1804" max="1805" width="14.42578125" customWidth="1"/>
    <col min="2049" max="2049" width="16.42578125" customWidth="1"/>
    <col min="2050" max="2050" width="32" customWidth="1"/>
    <col min="2051" max="2051" width="14" customWidth="1"/>
    <col min="2052" max="2052" width="12.28515625" customWidth="1"/>
    <col min="2053" max="2053" width="13.42578125" customWidth="1"/>
    <col min="2054" max="2054" width="14" customWidth="1"/>
    <col min="2055" max="2055" width="13.7109375" customWidth="1"/>
    <col min="2056" max="2056" width="14.28515625" customWidth="1"/>
    <col min="2057" max="2057" width="12.42578125" customWidth="1"/>
    <col min="2058" max="2058" width="14.140625" customWidth="1"/>
    <col min="2060" max="2061" width="14.42578125" customWidth="1"/>
    <col min="2305" max="2305" width="16.42578125" customWidth="1"/>
    <col min="2306" max="2306" width="32" customWidth="1"/>
    <col min="2307" max="2307" width="14" customWidth="1"/>
    <col min="2308" max="2308" width="12.28515625" customWidth="1"/>
    <col min="2309" max="2309" width="13.42578125" customWidth="1"/>
    <col min="2310" max="2310" width="14" customWidth="1"/>
    <col min="2311" max="2311" width="13.7109375" customWidth="1"/>
    <col min="2312" max="2312" width="14.28515625" customWidth="1"/>
    <col min="2313" max="2313" width="12.42578125" customWidth="1"/>
    <col min="2314" max="2314" width="14.140625" customWidth="1"/>
    <col min="2316" max="2317" width="14.42578125" customWidth="1"/>
    <col min="2561" max="2561" width="16.42578125" customWidth="1"/>
    <col min="2562" max="2562" width="32" customWidth="1"/>
    <col min="2563" max="2563" width="14" customWidth="1"/>
    <col min="2564" max="2564" width="12.28515625" customWidth="1"/>
    <col min="2565" max="2565" width="13.42578125" customWidth="1"/>
    <col min="2566" max="2566" width="14" customWidth="1"/>
    <col min="2567" max="2567" width="13.7109375" customWidth="1"/>
    <col min="2568" max="2568" width="14.28515625" customWidth="1"/>
    <col min="2569" max="2569" width="12.42578125" customWidth="1"/>
    <col min="2570" max="2570" width="14.140625" customWidth="1"/>
    <col min="2572" max="2573" width="14.42578125" customWidth="1"/>
    <col min="2817" max="2817" width="16.42578125" customWidth="1"/>
    <col min="2818" max="2818" width="32" customWidth="1"/>
    <col min="2819" max="2819" width="14" customWidth="1"/>
    <col min="2820" max="2820" width="12.28515625" customWidth="1"/>
    <col min="2821" max="2821" width="13.42578125" customWidth="1"/>
    <col min="2822" max="2822" width="14" customWidth="1"/>
    <col min="2823" max="2823" width="13.7109375" customWidth="1"/>
    <col min="2824" max="2824" width="14.28515625" customWidth="1"/>
    <col min="2825" max="2825" width="12.42578125" customWidth="1"/>
    <col min="2826" max="2826" width="14.140625" customWidth="1"/>
    <col min="2828" max="2829" width="14.42578125" customWidth="1"/>
    <col min="3073" max="3073" width="16.42578125" customWidth="1"/>
    <col min="3074" max="3074" width="32" customWidth="1"/>
    <col min="3075" max="3075" width="14" customWidth="1"/>
    <col min="3076" max="3076" width="12.28515625" customWidth="1"/>
    <col min="3077" max="3077" width="13.42578125" customWidth="1"/>
    <col min="3078" max="3078" width="14" customWidth="1"/>
    <col min="3079" max="3079" width="13.7109375" customWidth="1"/>
    <col min="3080" max="3080" width="14.28515625" customWidth="1"/>
    <col min="3081" max="3081" width="12.42578125" customWidth="1"/>
    <col min="3082" max="3082" width="14.140625" customWidth="1"/>
    <col min="3084" max="3085" width="14.42578125" customWidth="1"/>
    <col min="3329" max="3329" width="16.42578125" customWidth="1"/>
    <col min="3330" max="3330" width="32" customWidth="1"/>
    <col min="3331" max="3331" width="14" customWidth="1"/>
    <col min="3332" max="3332" width="12.28515625" customWidth="1"/>
    <col min="3333" max="3333" width="13.42578125" customWidth="1"/>
    <col min="3334" max="3334" width="14" customWidth="1"/>
    <col min="3335" max="3335" width="13.7109375" customWidth="1"/>
    <col min="3336" max="3336" width="14.28515625" customWidth="1"/>
    <col min="3337" max="3337" width="12.42578125" customWidth="1"/>
    <col min="3338" max="3338" width="14.140625" customWidth="1"/>
    <col min="3340" max="3341" width="14.42578125" customWidth="1"/>
    <col min="3585" max="3585" width="16.42578125" customWidth="1"/>
    <col min="3586" max="3586" width="32" customWidth="1"/>
    <col min="3587" max="3587" width="14" customWidth="1"/>
    <col min="3588" max="3588" width="12.28515625" customWidth="1"/>
    <col min="3589" max="3589" width="13.42578125" customWidth="1"/>
    <col min="3590" max="3590" width="14" customWidth="1"/>
    <col min="3591" max="3591" width="13.7109375" customWidth="1"/>
    <col min="3592" max="3592" width="14.28515625" customWidth="1"/>
    <col min="3593" max="3593" width="12.42578125" customWidth="1"/>
    <col min="3594" max="3594" width="14.140625" customWidth="1"/>
    <col min="3596" max="3597" width="14.42578125" customWidth="1"/>
    <col min="3841" max="3841" width="16.42578125" customWidth="1"/>
    <col min="3842" max="3842" width="32" customWidth="1"/>
    <col min="3843" max="3843" width="14" customWidth="1"/>
    <col min="3844" max="3844" width="12.28515625" customWidth="1"/>
    <col min="3845" max="3845" width="13.42578125" customWidth="1"/>
    <col min="3846" max="3846" width="14" customWidth="1"/>
    <col min="3847" max="3847" width="13.7109375" customWidth="1"/>
    <col min="3848" max="3848" width="14.28515625" customWidth="1"/>
    <col min="3849" max="3849" width="12.42578125" customWidth="1"/>
    <col min="3850" max="3850" width="14.140625" customWidth="1"/>
    <col min="3852" max="3853" width="14.42578125" customWidth="1"/>
    <col min="4097" max="4097" width="16.42578125" customWidth="1"/>
    <col min="4098" max="4098" width="32" customWidth="1"/>
    <col min="4099" max="4099" width="14" customWidth="1"/>
    <col min="4100" max="4100" width="12.28515625" customWidth="1"/>
    <col min="4101" max="4101" width="13.42578125" customWidth="1"/>
    <col min="4102" max="4102" width="14" customWidth="1"/>
    <col min="4103" max="4103" width="13.7109375" customWidth="1"/>
    <col min="4104" max="4104" width="14.28515625" customWidth="1"/>
    <col min="4105" max="4105" width="12.42578125" customWidth="1"/>
    <col min="4106" max="4106" width="14.140625" customWidth="1"/>
    <col min="4108" max="4109" width="14.42578125" customWidth="1"/>
    <col min="4353" max="4353" width="16.42578125" customWidth="1"/>
    <col min="4354" max="4354" width="32" customWidth="1"/>
    <col min="4355" max="4355" width="14" customWidth="1"/>
    <col min="4356" max="4356" width="12.28515625" customWidth="1"/>
    <col min="4357" max="4357" width="13.42578125" customWidth="1"/>
    <col min="4358" max="4358" width="14" customWidth="1"/>
    <col min="4359" max="4359" width="13.7109375" customWidth="1"/>
    <col min="4360" max="4360" width="14.28515625" customWidth="1"/>
    <col min="4361" max="4361" width="12.42578125" customWidth="1"/>
    <col min="4362" max="4362" width="14.140625" customWidth="1"/>
    <col min="4364" max="4365" width="14.42578125" customWidth="1"/>
    <col min="4609" max="4609" width="16.42578125" customWidth="1"/>
    <col min="4610" max="4610" width="32" customWidth="1"/>
    <col min="4611" max="4611" width="14" customWidth="1"/>
    <col min="4612" max="4612" width="12.28515625" customWidth="1"/>
    <col min="4613" max="4613" width="13.42578125" customWidth="1"/>
    <col min="4614" max="4614" width="14" customWidth="1"/>
    <col min="4615" max="4615" width="13.7109375" customWidth="1"/>
    <col min="4616" max="4616" width="14.28515625" customWidth="1"/>
    <col min="4617" max="4617" width="12.42578125" customWidth="1"/>
    <col min="4618" max="4618" width="14.140625" customWidth="1"/>
    <col min="4620" max="4621" width="14.42578125" customWidth="1"/>
    <col min="4865" max="4865" width="16.42578125" customWidth="1"/>
    <col min="4866" max="4866" width="32" customWidth="1"/>
    <col min="4867" max="4867" width="14" customWidth="1"/>
    <col min="4868" max="4868" width="12.28515625" customWidth="1"/>
    <col min="4869" max="4869" width="13.42578125" customWidth="1"/>
    <col min="4870" max="4870" width="14" customWidth="1"/>
    <col min="4871" max="4871" width="13.7109375" customWidth="1"/>
    <col min="4872" max="4872" width="14.28515625" customWidth="1"/>
    <col min="4873" max="4873" width="12.42578125" customWidth="1"/>
    <col min="4874" max="4874" width="14.140625" customWidth="1"/>
    <col min="4876" max="4877" width="14.42578125" customWidth="1"/>
    <col min="5121" max="5121" width="16.42578125" customWidth="1"/>
    <col min="5122" max="5122" width="32" customWidth="1"/>
    <col min="5123" max="5123" width="14" customWidth="1"/>
    <col min="5124" max="5124" width="12.28515625" customWidth="1"/>
    <col min="5125" max="5125" width="13.42578125" customWidth="1"/>
    <col min="5126" max="5126" width="14" customWidth="1"/>
    <col min="5127" max="5127" width="13.7109375" customWidth="1"/>
    <col min="5128" max="5128" width="14.28515625" customWidth="1"/>
    <col min="5129" max="5129" width="12.42578125" customWidth="1"/>
    <col min="5130" max="5130" width="14.140625" customWidth="1"/>
    <col min="5132" max="5133" width="14.42578125" customWidth="1"/>
    <col min="5377" max="5377" width="16.42578125" customWidth="1"/>
    <col min="5378" max="5378" width="32" customWidth="1"/>
    <col min="5379" max="5379" width="14" customWidth="1"/>
    <col min="5380" max="5380" width="12.28515625" customWidth="1"/>
    <col min="5381" max="5381" width="13.42578125" customWidth="1"/>
    <col min="5382" max="5382" width="14" customWidth="1"/>
    <col min="5383" max="5383" width="13.7109375" customWidth="1"/>
    <col min="5384" max="5384" width="14.28515625" customWidth="1"/>
    <col min="5385" max="5385" width="12.42578125" customWidth="1"/>
    <col min="5386" max="5386" width="14.140625" customWidth="1"/>
    <col min="5388" max="5389" width="14.42578125" customWidth="1"/>
    <col min="5633" max="5633" width="16.42578125" customWidth="1"/>
    <col min="5634" max="5634" width="32" customWidth="1"/>
    <col min="5635" max="5635" width="14" customWidth="1"/>
    <col min="5636" max="5636" width="12.28515625" customWidth="1"/>
    <col min="5637" max="5637" width="13.42578125" customWidth="1"/>
    <col min="5638" max="5638" width="14" customWidth="1"/>
    <col min="5639" max="5639" width="13.7109375" customWidth="1"/>
    <col min="5640" max="5640" width="14.28515625" customWidth="1"/>
    <col min="5641" max="5641" width="12.42578125" customWidth="1"/>
    <col min="5642" max="5642" width="14.140625" customWidth="1"/>
    <col min="5644" max="5645" width="14.42578125" customWidth="1"/>
    <col min="5889" max="5889" width="16.42578125" customWidth="1"/>
    <col min="5890" max="5890" width="32" customWidth="1"/>
    <col min="5891" max="5891" width="14" customWidth="1"/>
    <col min="5892" max="5892" width="12.28515625" customWidth="1"/>
    <col min="5893" max="5893" width="13.42578125" customWidth="1"/>
    <col min="5894" max="5894" width="14" customWidth="1"/>
    <col min="5895" max="5895" width="13.7109375" customWidth="1"/>
    <col min="5896" max="5896" width="14.28515625" customWidth="1"/>
    <col min="5897" max="5897" width="12.42578125" customWidth="1"/>
    <col min="5898" max="5898" width="14.140625" customWidth="1"/>
    <col min="5900" max="5901" width="14.42578125" customWidth="1"/>
    <col min="6145" max="6145" width="16.42578125" customWidth="1"/>
    <col min="6146" max="6146" width="32" customWidth="1"/>
    <col min="6147" max="6147" width="14" customWidth="1"/>
    <col min="6148" max="6148" width="12.28515625" customWidth="1"/>
    <col min="6149" max="6149" width="13.42578125" customWidth="1"/>
    <col min="6150" max="6150" width="14" customWidth="1"/>
    <col min="6151" max="6151" width="13.7109375" customWidth="1"/>
    <col min="6152" max="6152" width="14.28515625" customWidth="1"/>
    <col min="6153" max="6153" width="12.42578125" customWidth="1"/>
    <col min="6154" max="6154" width="14.140625" customWidth="1"/>
    <col min="6156" max="6157" width="14.42578125" customWidth="1"/>
    <col min="6401" max="6401" width="16.42578125" customWidth="1"/>
    <col min="6402" max="6402" width="32" customWidth="1"/>
    <col min="6403" max="6403" width="14" customWidth="1"/>
    <col min="6404" max="6404" width="12.28515625" customWidth="1"/>
    <col min="6405" max="6405" width="13.42578125" customWidth="1"/>
    <col min="6406" max="6406" width="14" customWidth="1"/>
    <col min="6407" max="6407" width="13.7109375" customWidth="1"/>
    <col min="6408" max="6408" width="14.28515625" customWidth="1"/>
    <col min="6409" max="6409" width="12.42578125" customWidth="1"/>
    <col min="6410" max="6410" width="14.140625" customWidth="1"/>
    <col min="6412" max="6413" width="14.42578125" customWidth="1"/>
    <col min="6657" max="6657" width="16.42578125" customWidth="1"/>
    <col min="6658" max="6658" width="32" customWidth="1"/>
    <col min="6659" max="6659" width="14" customWidth="1"/>
    <col min="6660" max="6660" width="12.28515625" customWidth="1"/>
    <col min="6661" max="6661" width="13.42578125" customWidth="1"/>
    <col min="6662" max="6662" width="14" customWidth="1"/>
    <col min="6663" max="6663" width="13.7109375" customWidth="1"/>
    <col min="6664" max="6664" width="14.28515625" customWidth="1"/>
    <col min="6665" max="6665" width="12.42578125" customWidth="1"/>
    <col min="6666" max="6666" width="14.140625" customWidth="1"/>
    <col min="6668" max="6669" width="14.42578125" customWidth="1"/>
    <col min="6913" max="6913" width="16.42578125" customWidth="1"/>
    <col min="6914" max="6914" width="32" customWidth="1"/>
    <col min="6915" max="6915" width="14" customWidth="1"/>
    <col min="6916" max="6916" width="12.28515625" customWidth="1"/>
    <col min="6917" max="6917" width="13.42578125" customWidth="1"/>
    <col min="6918" max="6918" width="14" customWidth="1"/>
    <col min="6919" max="6919" width="13.7109375" customWidth="1"/>
    <col min="6920" max="6920" width="14.28515625" customWidth="1"/>
    <col min="6921" max="6921" width="12.42578125" customWidth="1"/>
    <col min="6922" max="6922" width="14.140625" customWidth="1"/>
    <col min="6924" max="6925" width="14.42578125" customWidth="1"/>
    <col min="7169" max="7169" width="16.42578125" customWidth="1"/>
    <col min="7170" max="7170" width="32" customWidth="1"/>
    <col min="7171" max="7171" width="14" customWidth="1"/>
    <col min="7172" max="7172" width="12.28515625" customWidth="1"/>
    <col min="7173" max="7173" width="13.42578125" customWidth="1"/>
    <col min="7174" max="7174" width="14" customWidth="1"/>
    <col min="7175" max="7175" width="13.7109375" customWidth="1"/>
    <col min="7176" max="7176" width="14.28515625" customWidth="1"/>
    <col min="7177" max="7177" width="12.42578125" customWidth="1"/>
    <col min="7178" max="7178" width="14.140625" customWidth="1"/>
    <col min="7180" max="7181" width="14.42578125" customWidth="1"/>
    <col min="7425" max="7425" width="16.42578125" customWidth="1"/>
    <col min="7426" max="7426" width="32" customWidth="1"/>
    <col min="7427" max="7427" width="14" customWidth="1"/>
    <col min="7428" max="7428" width="12.28515625" customWidth="1"/>
    <col min="7429" max="7429" width="13.42578125" customWidth="1"/>
    <col min="7430" max="7430" width="14" customWidth="1"/>
    <col min="7431" max="7431" width="13.7109375" customWidth="1"/>
    <col min="7432" max="7432" width="14.28515625" customWidth="1"/>
    <col min="7433" max="7433" width="12.42578125" customWidth="1"/>
    <col min="7434" max="7434" width="14.140625" customWidth="1"/>
    <col min="7436" max="7437" width="14.42578125" customWidth="1"/>
    <col min="7681" max="7681" width="16.42578125" customWidth="1"/>
    <col min="7682" max="7682" width="32" customWidth="1"/>
    <col min="7683" max="7683" width="14" customWidth="1"/>
    <col min="7684" max="7684" width="12.28515625" customWidth="1"/>
    <col min="7685" max="7685" width="13.42578125" customWidth="1"/>
    <col min="7686" max="7686" width="14" customWidth="1"/>
    <col min="7687" max="7687" width="13.7109375" customWidth="1"/>
    <col min="7688" max="7688" width="14.28515625" customWidth="1"/>
    <col min="7689" max="7689" width="12.42578125" customWidth="1"/>
    <col min="7690" max="7690" width="14.140625" customWidth="1"/>
    <col min="7692" max="7693" width="14.42578125" customWidth="1"/>
    <col min="7937" max="7937" width="16.42578125" customWidth="1"/>
    <col min="7938" max="7938" width="32" customWidth="1"/>
    <col min="7939" max="7939" width="14" customWidth="1"/>
    <col min="7940" max="7940" width="12.28515625" customWidth="1"/>
    <col min="7941" max="7941" width="13.42578125" customWidth="1"/>
    <col min="7942" max="7942" width="14" customWidth="1"/>
    <col min="7943" max="7943" width="13.7109375" customWidth="1"/>
    <col min="7944" max="7944" width="14.28515625" customWidth="1"/>
    <col min="7945" max="7945" width="12.42578125" customWidth="1"/>
    <col min="7946" max="7946" width="14.140625" customWidth="1"/>
    <col min="7948" max="7949" width="14.42578125" customWidth="1"/>
    <col min="8193" max="8193" width="16.42578125" customWidth="1"/>
    <col min="8194" max="8194" width="32" customWidth="1"/>
    <col min="8195" max="8195" width="14" customWidth="1"/>
    <col min="8196" max="8196" width="12.28515625" customWidth="1"/>
    <col min="8197" max="8197" width="13.42578125" customWidth="1"/>
    <col min="8198" max="8198" width="14" customWidth="1"/>
    <col min="8199" max="8199" width="13.7109375" customWidth="1"/>
    <col min="8200" max="8200" width="14.28515625" customWidth="1"/>
    <col min="8201" max="8201" width="12.42578125" customWidth="1"/>
    <col min="8202" max="8202" width="14.140625" customWidth="1"/>
    <col min="8204" max="8205" width="14.42578125" customWidth="1"/>
    <col min="8449" max="8449" width="16.42578125" customWidth="1"/>
    <col min="8450" max="8450" width="32" customWidth="1"/>
    <col min="8451" max="8451" width="14" customWidth="1"/>
    <col min="8452" max="8452" width="12.28515625" customWidth="1"/>
    <col min="8453" max="8453" width="13.42578125" customWidth="1"/>
    <col min="8454" max="8454" width="14" customWidth="1"/>
    <col min="8455" max="8455" width="13.7109375" customWidth="1"/>
    <col min="8456" max="8456" width="14.28515625" customWidth="1"/>
    <col min="8457" max="8457" width="12.42578125" customWidth="1"/>
    <col min="8458" max="8458" width="14.140625" customWidth="1"/>
    <col min="8460" max="8461" width="14.42578125" customWidth="1"/>
    <col min="8705" max="8705" width="16.42578125" customWidth="1"/>
    <col min="8706" max="8706" width="32" customWidth="1"/>
    <col min="8707" max="8707" width="14" customWidth="1"/>
    <col min="8708" max="8708" width="12.28515625" customWidth="1"/>
    <col min="8709" max="8709" width="13.42578125" customWidth="1"/>
    <col min="8710" max="8710" width="14" customWidth="1"/>
    <col min="8711" max="8711" width="13.7109375" customWidth="1"/>
    <col min="8712" max="8712" width="14.28515625" customWidth="1"/>
    <col min="8713" max="8713" width="12.42578125" customWidth="1"/>
    <col min="8714" max="8714" width="14.140625" customWidth="1"/>
    <col min="8716" max="8717" width="14.42578125" customWidth="1"/>
    <col min="8961" max="8961" width="16.42578125" customWidth="1"/>
    <col min="8962" max="8962" width="32" customWidth="1"/>
    <col min="8963" max="8963" width="14" customWidth="1"/>
    <col min="8964" max="8964" width="12.28515625" customWidth="1"/>
    <col min="8965" max="8965" width="13.42578125" customWidth="1"/>
    <col min="8966" max="8966" width="14" customWidth="1"/>
    <col min="8967" max="8967" width="13.7109375" customWidth="1"/>
    <col min="8968" max="8968" width="14.28515625" customWidth="1"/>
    <col min="8969" max="8969" width="12.42578125" customWidth="1"/>
    <col min="8970" max="8970" width="14.140625" customWidth="1"/>
    <col min="8972" max="8973" width="14.42578125" customWidth="1"/>
    <col min="9217" max="9217" width="16.42578125" customWidth="1"/>
    <col min="9218" max="9218" width="32" customWidth="1"/>
    <col min="9219" max="9219" width="14" customWidth="1"/>
    <col min="9220" max="9220" width="12.28515625" customWidth="1"/>
    <col min="9221" max="9221" width="13.42578125" customWidth="1"/>
    <col min="9222" max="9222" width="14" customWidth="1"/>
    <col min="9223" max="9223" width="13.7109375" customWidth="1"/>
    <col min="9224" max="9224" width="14.28515625" customWidth="1"/>
    <col min="9225" max="9225" width="12.42578125" customWidth="1"/>
    <col min="9226" max="9226" width="14.140625" customWidth="1"/>
    <col min="9228" max="9229" width="14.42578125" customWidth="1"/>
    <col min="9473" max="9473" width="16.42578125" customWidth="1"/>
    <col min="9474" max="9474" width="32" customWidth="1"/>
    <col min="9475" max="9475" width="14" customWidth="1"/>
    <col min="9476" max="9476" width="12.28515625" customWidth="1"/>
    <col min="9477" max="9477" width="13.42578125" customWidth="1"/>
    <col min="9478" max="9478" width="14" customWidth="1"/>
    <col min="9479" max="9479" width="13.7109375" customWidth="1"/>
    <col min="9480" max="9480" width="14.28515625" customWidth="1"/>
    <col min="9481" max="9481" width="12.42578125" customWidth="1"/>
    <col min="9482" max="9482" width="14.140625" customWidth="1"/>
    <col min="9484" max="9485" width="14.42578125" customWidth="1"/>
    <col min="9729" max="9729" width="16.42578125" customWidth="1"/>
    <col min="9730" max="9730" width="32" customWidth="1"/>
    <col min="9731" max="9731" width="14" customWidth="1"/>
    <col min="9732" max="9732" width="12.28515625" customWidth="1"/>
    <col min="9733" max="9733" width="13.42578125" customWidth="1"/>
    <col min="9734" max="9734" width="14" customWidth="1"/>
    <col min="9735" max="9735" width="13.7109375" customWidth="1"/>
    <col min="9736" max="9736" width="14.28515625" customWidth="1"/>
    <col min="9737" max="9737" width="12.42578125" customWidth="1"/>
    <col min="9738" max="9738" width="14.140625" customWidth="1"/>
    <col min="9740" max="9741" width="14.42578125" customWidth="1"/>
    <col min="9985" max="9985" width="16.42578125" customWidth="1"/>
    <col min="9986" max="9986" width="32" customWidth="1"/>
    <col min="9987" max="9987" width="14" customWidth="1"/>
    <col min="9988" max="9988" width="12.28515625" customWidth="1"/>
    <col min="9989" max="9989" width="13.42578125" customWidth="1"/>
    <col min="9990" max="9990" width="14" customWidth="1"/>
    <col min="9991" max="9991" width="13.7109375" customWidth="1"/>
    <col min="9992" max="9992" width="14.28515625" customWidth="1"/>
    <col min="9993" max="9993" width="12.42578125" customWidth="1"/>
    <col min="9994" max="9994" width="14.140625" customWidth="1"/>
    <col min="9996" max="9997" width="14.42578125" customWidth="1"/>
    <col min="10241" max="10241" width="16.42578125" customWidth="1"/>
    <col min="10242" max="10242" width="32" customWidth="1"/>
    <col min="10243" max="10243" width="14" customWidth="1"/>
    <col min="10244" max="10244" width="12.28515625" customWidth="1"/>
    <col min="10245" max="10245" width="13.42578125" customWidth="1"/>
    <col min="10246" max="10246" width="14" customWidth="1"/>
    <col min="10247" max="10247" width="13.7109375" customWidth="1"/>
    <col min="10248" max="10248" width="14.28515625" customWidth="1"/>
    <col min="10249" max="10249" width="12.42578125" customWidth="1"/>
    <col min="10250" max="10250" width="14.140625" customWidth="1"/>
    <col min="10252" max="10253" width="14.42578125" customWidth="1"/>
    <col min="10497" max="10497" width="16.42578125" customWidth="1"/>
    <col min="10498" max="10498" width="32" customWidth="1"/>
    <col min="10499" max="10499" width="14" customWidth="1"/>
    <col min="10500" max="10500" width="12.28515625" customWidth="1"/>
    <col min="10501" max="10501" width="13.42578125" customWidth="1"/>
    <col min="10502" max="10502" width="14" customWidth="1"/>
    <col min="10503" max="10503" width="13.7109375" customWidth="1"/>
    <col min="10504" max="10504" width="14.28515625" customWidth="1"/>
    <col min="10505" max="10505" width="12.42578125" customWidth="1"/>
    <col min="10506" max="10506" width="14.140625" customWidth="1"/>
    <col min="10508" max="10509" width="14.42578125" customWidth="1"/>
    <col min="10753" max="10753" width="16.42578125" customWidth="1"/>
    <col min="10754" max="10754" width="32" customWidth="1"/>
    <col min="10755" max="10755" width="14" customWidth="1"/>
    <col min="10756" max="10756" width="12.28515625" customWidth="1"/>
    <col min="10757" max="10757" width="13.42578125" customWidth="1"/>
    <col min="10758" max="10758" width="14" customWidth="1"/>
    <col min="10759" max="10759" width="13.7109375" customWidth="1"/>
    <col min="10760" max="10760" width="14.28515625" customWidth="1"/>
    <col min="10761" max="10761" width="12.42578125" customWidth="1"/>
    <col min="10762" max="10762" width="14.140625" customWidth="1"/>
    <col min="10764" max="10765" width="14.42578125" customWidth="1"/>
    <col min="11009" max="11009" width="16.42578125" customWidth="1"/>
    <col min="11010" max="11010" width="32" customWidth="1"/>
    <col min="11011" max="11011" width="14" customWidth="1"/>
    <col min="11012" max="11012" width="12.28515625" customWidth="1"/>
    <col min="11013" max="11013" width="13.42578125" customWidth="1"/>
    <col min="11014" max="11014" width="14" customWidth="1"/>
    <col min="11015" max="11015" width="13.7109375" customWidth="1"/>
    <col min="11016" max="11016" width="14.28515625" customWidth="1"/>
    <col min="11017" max="11017" width="12.42578125" customWidth="1"/>
    <col min="11018" max="11018" width="14.140625" customWidth="1"/>
    <col min="11020" max="11021" width="14.42578125" customWidth="1"/>
    <col min="11265" max="11265" width="16.42578125" customWidth="1"/>
    <col min="11266" max="11266" width="32" customWidth="1"/>
    <col min="11267" max="11267" width="14" customWidth="1"/>
    <col min="11268" max="11268" width="12.28515625" customWidth="1"/>
    <col min="11269" max="11269" width="13.42578125" customWidth="1"/>
    <col min="11270" max="11270" width="14" customWidth="1"/>
    <col min="11271" max="11271" width="13.7109375" customWidth="1"/>
    <col min="11272" max="11272" width="14.28515625" customWidth="1"/>
    <col min="11273" max="11273" width="12.42578125" customWidth="1"/>
    <col min="11274" max="11274" width="14.140625" customWidth="1"/>
    <col min="11276" max="11277" width="14.42578125" customWidth="1"/>
    <col min="11521" max="11521" width="16.42578125" customWidth="1"/>
    <col min="11522" max="11522" width="32" customWidth="1"/>
    <col min="11523" max="11523" width="14" customWidth="1"/>
    <col min="11524" max="11524" width="12.28515625" customWidth="1"/>
    <col min="11525" max="11525" width="13.42578125" customWidth="1"/>
    <col min="11526" max="11526" width="14" customWidth="1"/>
    <col min="11527" max="11527" width="13.7109375" customWidth="1"/>
    <col min="11528" max="11528" width="14.28515625" customWidth="1"/>
    <col min="11529" max="11529" width="12.42578125" customWidth="1"/>
    <col min="11530" max="11530" width="14.140625" customWidth="1"/>
    <col min="11532" max="11533" width="14.42578125" customWidth="1"/>
    <col min="11777" max="11777" width="16.42578125" customWidth="1"/>
    <col min="11778" max="11778" width="32" customWidth="1"/>
    <col min="11779" max="11779" width="14" customWidth="1"/>
    <col min="11780" max="11780" width="12.28515625" customWidth="1"/>
    <col min="11781" max="11781" width="13.42578125" customWidth="1"/>
    <col min="11782" max="11782" width="14" customWidth="1"/>
    <col min="11783" max="11783" width="13.7109375" customWidth="1"/>
    <col min="11784" max="11784" width="14.28515625" customWidth="1"/>
    <col min="11785" max="11785" width="12.42578125" customWidth="1"/>
    <col min="11786" max="11786" width="14.140625" customWidth="1"/>
    <col min="11788" max="11789" width="14.42578125" customWidth="1"/>
    <col min="12033" max="12033" width="16.42578125" customWidth="1"/>
    <col min="12034" max="12034" width="32" customWidth="1"/>
    <col min="12035" max="12035" width="14" customWidth="1"/>
    <col min="12036" max="12036" width="12.28515625" customWidth="1"/>
    <col min="12037" max="12037" width="13.42578125" customWidth="1"/>
    <col min="12038" max="12038" width="14" customWidth="1"/>
    <col min="12039" max="12039" width="13.7109375" customWidth="1"/>
    <col min="12040" max="12040" width="14.28515625" customWidth="1"/>
    <col min="12041" max="12041" width="12.42578125" customWidth="1"/>
    <col min="12042" max="12042" width="14.140625" customWidth="1"/>
    <col min="12044" max="12045" width="14.42578125" customWidth="1"/>
    <col min="12289" max="12289" width="16.42578125" customWidth="1"/>
    <col min="12290" max="12290" width="32" customWidth="1"/>
    <col min="12291" max="12291" width="14" customWidth="1"/>
    <col min="12292" max="12292" width="12.28515625" customWidth="1"/>
    <col min="12293" max="12293" width="13.42578125" customWidth="1"/>
    <col min="12294" max="12294" width="14" customWidth="1"/>
    <col min="12295" max="12295" width="13.7109375" customWidth="1"/>
    <col min="12296" max="12296" width="14.28515625" customWidth="1"/>
    <col min="12297" max="12297" width="12.42578125" customWidth="1"/>
    <col min="12298" max="12298" width="14.140625" customWidth="1"/>
    <col min="12300" max="12301" width="14.42578125" customWidth="1"/>
    <col min="12545" max="12545" width="16.42578125" customWidth="1"/>
    <col min="12546" max="12546" width="32" customWidth="1"/>
    <col min="12547" max="12547" width="14" customWidth="1"/>
    <col min="12548" max="12548" width="12.28515625" customWidth="1"/>
    <col min="12549" max="12549" width="13.42578125" customWidth="1"/>
    <col min="12550" max="12550" width="14" customWidth="1"/>
    <col min="12551" max="12551" width="13.7109375" customWidth="1"/>
    <col min="12552" max="12552" width="14.28515625" customWidth="1"/>
    <col min="12553" max="12553" width="12.42578125" customWidth="1"/>
    <col min="12554" max="12554" width="14.140625" customWidth="1"/>
    <col min="12556" max="12557" width="14.42578125" customWidth="1"/>
    <col min="12801" max="12801" width="16.42578125" customWidth="1"/>
    <col min="12802" max="12802" width="32" customWidth="1"/>
    <col min="12803" max="12803" width="14" customWidth="1"/>
    <col min="12804" max="12804" width="12.28515625" customWidth="1"/>
    <col min="12805" max="12805" width="13.42578125" customWidth="1"/>
    <col min="12806" max="12806" width="14" customWidth="1"/>
    <col min="12807" max="12807" width="13.7109375" customWidth="1"/>
    <col min="12808" max="12808" width="14.28515625" customWidth="1"/>
    <col min="12809" max="12809" width="12.42578125" customWidth="1"/>
    <col min="12810" max="12810" width="14.140625" customWidth="1"/>
    <col min="12812" max="12813" width="14.42578125" customWidth="1"/>
    <col min="13057" max="13057" width="16.42578125" customWidth="1"/>
    <col min="13058" max="13058" width="32" customWidth="1"/>
    <col min="13059" max="13059" width="14" customWidth="1"/>
    <col min="13060" max="13060" width="12.28515625" customWidth="1"/>
    <col min="13061" max="13061" width="13.42578125" customWidth="1"/>
    <col min="13062" max="13062" width="14" customWidth="1"/>
    <col min="13063" max="13063" width="13.7109375" customWidth="1"/>
    <col min="13064" max="13064" width="14.28515625" customWidth="1"/>
    <col min="13065" max="13065" width="12.42578125" customWidth="1"/>
    <col min="13066" max="13066" width="14.140625" customWidth="1"/>
    <col min="13068" max="13069" width="14.42578125" customWidth="1"/>
    <col min="13313" max="13313" width="16.42578125" customWidth="1"/>
    <col min="13314" max="13314" width="32" customWidth="1"/>
    <col min="13315" max="13315" width="14" customWidth="1"/>
    <col min="13316" max="13316" width="12.28515625" customWidth="1"/>
    <col min="13317" max="13317" width="13.42578125" customWidth="1"/>
    <col min="13318" max="13318" width="14" customWidth="1"/>
    <col min="13319" max="13319" width="13.7109375" customWidth="1"/>
    <col min="13320" max="13320" width="14.28515625" customWidth="1"/>
    <col min="13321" max="13321" width="12.42578125" customWidth="1"/>
    <col min="13322" max="13322" width="14.140625" customWidth="1"/>
    <col min="13324" max="13325" width="14.42578125" customWidth="1"/>
    <col min="13569" max="13569" width="16.42578125" customWidth="1"/>
    <col min="13570" max="13570" width="32" customWidth="1"/>
    <col min="13571" max="13571" width="14" customWidth="1"/>
    <col min="13572" max="13572" width="12.28515625" customWidth="1"/>
    <col min="13573" max="13573" width="13.42578125" customWidth="1"/>
    <col min="13574" max="13574" width="14" customWidth="1"/>
    <col min="13575" max="13575" width="13.7109375" customWidth="1"/>
    <col min="13576" max="13576" width="14.28515625" customWidth="1"/>
    <col min="13577" max="13577" width="12.42578125" customWidth="1"/>
    <col min="13578" max="13578" width="14.140625" customWidth="1"/>
    <col min="13580" max="13581" width="14.42578125" customWidth="1"/>
    <col min="13825" max="13825" width="16.42578125" customWidth="1"/>
    <col min="13826" max="13826" width="32" customWidth="1"/>
    <col min="13827" max="13827" width="14" customWidth="1"/>
    <col min="13828" max="13828" width="12.28515625" customWidth="1"/>
    <col min="13829" max="13829" width="13.42578125" customWidth="1"/>
    <col min="13830" max="13830" width="14" customWidth="1"/>
    <col min="13831" max="13831" width="13.7109375" customWidth="1"/>
    <col min="13832" max="13832" width="14.28515625" customWidth="1"/>
    <col min="13833" max="13833" width="12.42578125" customWidth="1"/>
    <col min="13834" max="13834" width="14.140625" customWidth="1"/>
    <col min="13836" max="13837" width="14.42578125" customWidth="1"/>
    <col min="14081" max="14081" width="16.42578125" customWidth="1"/>
    <col min="14082" max="14082" width="32" customWidth="1"/>
    <col min="14083" max="14083" width="14" customWidth="1"/>
    <col min="14084" max="14084" width="12.28515625" customWidth="1"/>
    <col min="14085" max="14085" width="13.42578125" customWidth="1"/>
    <col min="14086" max="14086" width="14" customWidth="1"/>
    <col min="14087" max="14087" width="13.7109375" customWidth="1"/>
    <col min="14088" max="14088" width="14.28515625" customWidth="1"/>
    <col min="14089" max="14089" width="12.42578125" customWidth="1"/>
    <col min="14090" max="14090" width="14.140625" customWidth="1"/>
    <col min="14092" max="14093" width="14.42578125" customWidth="1"/>
    <col min="14337" max="14337" width="16.42578125" customWidth="1"/>
    <col min="14338" max="14338" width="32" customWidth="1"/>
    <col min="14339" max="14339" width="14" customWidth="1"/>
    <col min="14340" max="14340" width="12.28515625" customWidth="1"/>
    <col min="14341" max="14341" width="13.42578125" customWidth="1"/>
    <col min="14342" max="14342" width="14" customWidth="1"/>
    <col min="14343" max="14343" width="13.7109375" customWidth="1"/>
    <col min="14344" max="14344" width="14.28515625" customWidth="1"/>
    <col min="14345" max="14345" width="12.42578125" customWidth="1"/>
    <col min="14346" max="14346" width="14.140625" customWidth="1"/>
    <col min="14348" max="14349" width="14.42578125" customWidth="1"/>
    <col min="14593" max="14593" width="16.42578125" customWidth="1"/>
    <col min="14594" max="14594" width="32" customWidth="1"/>
    <col min="14595" max="14595" width="14" customWidth="1"/>
    <col min="14596" max="14596" width="12.28515625" customWidth="1"/>
    <col min="14597" max="14597" width="13.42578125" customWidth="1"/>
    <col min="14598" max="14598" width="14" customWidth="1"/>
    <col min="14599" max="14599" width="13.7109375" customWidth="1"/>
    <col min="14600" max="14600" width="14.28515625" customWidth="1"/>
    <col min="14601" max="14601" width="12.42578125" customWidth="1"/>
    <col min="14602" max="14602" width="14.140625" customWidth="1"/>
    <col min="14604" max="14605" width="14.42578125" customWidth="1"/>
    <col min="14849" max="14849" width="16.42578125" customWidth="1"/>
    <col min="14850" max="14850" width="32" customWidth="1"/>
    <col min="14851" max="14851" width="14" customWidth="1"/>
    <col min="14852" max="14852" width="12.28515625" customWidth="1"/>
    <col min="14853" max="14853" width="13.42578125" customWidth="1"/>
    <col min="14854" max="14854" width="14" customWidth="1"/>
    <col min="14855" max="14855" width="13.7109375" customWidth="1"/>
    <col min="14856" max="14856" width="14.28515625" customWidth="1"/>
    <col min="14857" max="14857" width="12.42578125" customWidth="1"/>
    <col min="14858" max="14858" width="14.140625" customWidth="1"/>
    <col min="14860" max="14861" width="14.42578125" customWidth="1"/>
    <col min="15105" max="15105" width="16.42578125" customWidth="1"/>
    <col min="15106" max="15106" width="32" customWidth="1"/>
    <col min="15107" max="15107" width="14" customWidth="1"/>
    <col min="15108" max="15108" width="12.28515625" customWidth="1"/>
    <col min="15109" max="15109" width="13.42578125" customWidth="1"/>
    <col min="15110" max="15110" width="14" customWidth="1"/>
    <col min="15111" max="15111" width="13.7109375" customWidth="1"/>
    <col min="15112" max="15112" width="14.28515625" customWidth="1"/>
    <col min="15113" max="15113" width="12.42578125" customWidth="1"/>
    <col min="15114" max="15114" width="14.140625" customWidth="1"/>
    <col min="15116" max="15117" width="14.42578125" customWidth="1"/>
    <col min="15361" max="15361" width="16.42578125" customWidth="1"/>
    <col min="15362" max="15362" width="32" customWidth="1"/>
    <col min="15363" max="15363" width="14" customWidth="1"/>
    <col min="15364" max="15364" width="12.28515625" customWidth="1"/>
    <col min="15365" max="15365" width="13.42578125" customWidth="1"/>
    <col min="15366" max="15366" width="14" customWidth="1"/>
    <col min="15367" max="15367" width="13.7109375" customWidth="1"/>
    <col min="15368" max="15368" width="14.28515625" customWidth="1"/>
    <col min="15369" max="15369" width="12.42578125" customWidth="1"/>
    <col min="15370" max="15370" width="14.140625" customWidth="1"/>
    <col min="15372" max="15373" width="14.42578125" customWidth="1"/>
    <col min="15617" max="15617" width="16.42578125" customWidth="1"/>
    <col min="15618" max="15618" width="32" customWidth="1"/>
    <col min="15619" max="15619" width="14" customWidth="1"/>
    <col min="15620" max="15620" width="12.28515625" customWidth="1"/>
    <col min="15621" max="15621" width="13.42578125" customWidth="1"/>
    <col min="15622" max="15622" width="14" customWidth="1"/>
    <col min="15623" max="15623" width="13.7109375" customWidth="1"/>
    <col min="15624" max="15624" width="14.28515625" customWidth="1"/>
    <col min="15625" max="15625" width="12.42578125" customWidth="1"/>
    <col min="15626" max="15626" width="14.140625" customWidth="1"/>
    <col min="15628" max="15629" width="14.42578125" customWidth="1"/>
    <col min="15873" max="15873" width="16.42578125" customWidth="1"/>
    <col min="15874" max="15874" width="32" customWidth="1"/>
    <col min="15875" max="15875" width="14" customWidth="1"/>
    <col min="15876" max="15876" width="12.28515625" customWidth="1"/>
    <col min="15877" max="15877" width="13.42578125" customWidth="1"/>
    <col min="15878" max="15878" width="14" customWidth="1"/>
    <col min="15879" max="15879" width="13.7109375" customWidth="1"/>
    <col min="15880" max="15880" width="14.28515625" customWidth="1"/>
    <col min="15881" max="15881" width="12.42578125" customWidth="1"/>
    <col min="15882" max="15882" width="14.140625" customWidth="1"/>
    <col min="15884" max="15885" width="14.42578125" customWidth="1"/>
    <col min="16129" max="16129" width="16.42578125" customWidth="1"/>
    <col min="16130" max="16130" width="32" customWidth="1"/>
    <col min="16131" max="16131" width="14" customWidth="1"/>
    <col min="16132" max="16132" width="12.28515625" customWidth="1"/>
    <col min="16133" max="16133" width="13.42578125" customWidth="1"/>
    <col min="16134" max="16134" width="14" customWidth="1"/>
    <col min="16135" max="16135" width="13.7109375" customWidth="1"/>
    <col min="16136" max="16136" width="14.28515625" customWidth="1"/>
    <col min="16137" max="16137" width="12.42578125" customWidth="1"/>
    <col min="16138" max="16138" width="14.140625" customWidth="1"/>
    <col min="16140" max="16141" width="14.42578125" customWidth="1"/>
  </cols>
  <sheetData>
    <row r="1" spans="1:18" x14ac:dyDescent="0.25">
      <c r="A1" s="1"/>
      <c r="B1" s="2"/>
      <c r="C1" s="2"/>
      <c r="D1" s="2"/>
      <c r="E1" s="2"/>
      <c r="F1" s="2"/>
      <c r="G1" s="3"/>
      <c r="H1" s="3"/>
      <c r="I1" s="3"/>
      <c r="J1" s="4"/>
    </row>
    <row r="2" spans="1:18" x14ac:dyDescent="0.25">
      <c r="A2" s="1"/>
      <c r="B2" s="5"/>
      <c r="C2" s="5"/>
      <c r="D2" s="5"/>
      <c r="E2" s="5"/>
      <c r="F2" s="5"/>
      <c r="G2" s="3"/>
      <c r="H2" s="3"/>
      <c r="I2" s="3"/>
      <c r="J2" s="4"/>
    </row>
    <row r="3" spans="1:18" x14ac:dyDescent="0.25">
      <c r="A3" s="1"/>
      <c r="B3" s="5"/>
      <c r="C3" s="5"/>
      <c r="D3" s="5"/>
      <c r="E3" s="5"/>
      <c r="F3" s="5"/>
      <c r="G3" s="3"/>
      <c r="H3" s="3"/>
      <c r="I3" s="3"/>
      <c r="J3" s="4"/>
    </row>
    <row r="4" spans="1:18" x14ac:dyDescent="0.25">
      <c r="A4" s="1"/>
      <c r="B4" s="5"/>
      <c r="C4" s="5"/>
      <c r="D4" s="5"/>
      <c r="E4" s="5"/>
      <c r="F4" s="5"/>
      <c r="G4" s="3"/>
      <c r="H4" s="3"/>
      <c r="I4" s="3"/>
    </row>
    <row r="5" spans="1:18" x14ac:dyDescent="0.25">
      <c r="A5" s="6"/>
      <c r="B5" s="5"/>
      <c r="C5" s="5"/>
      <c r="D5" s="5"/>
      <c r="E5" s="5"/>
      <c r="F5" s="5"/>
      <c r="G5" s="3"/>
      <c r="H5" s="3"/>
      <c r="I5" s="3"/>
    </row>
    <row r="6" spans="1:18" ht="30.75" customHeight="1" thickBot="1" x14ac:dyDescent="0.3">
      <c r="A6" s="1"/>
      <c r="B6" s="5"/>
      <c r="C6" s="5"/>
      <c r="D6" s="5"/>
      <c r="E6" s="5"/>
      <c r="F6" s="5"/>
      <c r="G6" s="3"/>
      <c r="H6" s="3"/>
      <c r="I6" s="3"/>
    </row>
    <row r="7" spans="1:18" ht="28.5" customHeight="1" thickBot="1" x14ac:dyDescent="0.45">
      <c r="A7" s="1"/>
      <c r="B7" s="7" t="s">
        <v>0</v>
      </c>
      <c r="C7" s="8"/>
      <c r="D7" s="8"/>
      <c r="E7" s="8"/>
      <c r="F7" s="8"/>
      <c r="G7" s="8"/>
      <c r="H7" s="8"/>
      <c r="I7" s="9"/>
      <c r="N7" t="s">
        <v>1</v>
      </c>
    </row>
    <row r="8" spans="1:18" ht="12.75" customHeight="1" thickBot="1" x14ac:dyDescent="0.3">
      <c r="A8" s="10"/>
      <c r="B8" s="10"/>
      <c r="C8" s="10"/>
      <c r="D8" s="10"/>
      <c r="E8" s="10"/>
      <c r="F8" s="10"/>
      <c r="G8" s="10"/>
      <c r="H8" s="10"/>
      <c r="I8" s="10"/>
      <c r="L8" s="11"/>
    </row>
    <row r="9" spans="1:18" ht="16.5" thickTop="1" thickBot="1" x14ac:dyDescent="0.3">
      <c r="A9" s="12" t="s">
        <v>2</v>
      </c>
      <c r="B9" s="13" t="s">
        <v>3</v>
      </c>
      <c r="C9" s="14" t="s">
        <v>4</v>
      </c>
      <c r="D9" s="15"/>
      <c r="E9" s="15"/>
      <c r="F9" s="16"/>
      <c r="G9" s="13" t="s">
        <v>5</v>
      </c>
      <c r="H9" s="17" t="s">
        <v>6</v>
      </c>
      <c r="I9" s="13" t="s">
        <v>7</v>
      </c>
      <c r="J9" s="13" t="s">
        <v>8</v>
      </c>
    </row>
    <row r="10" spans="1:18" ht="27" customHeight="1" thickTop="1" thickBot="1" x14ac:dyDescent="0.3">
      <c r="A10" s="18"/>
      <c r="B10" s="19"/>
      <c r="C10" s="20" t="s">
        <v>9</v>
      </c>
      <c r="D10" s="20" t="s">
        <v>10</v>
      </c>
      <c r="E10" s="20" t="s">
        <v>11</v>
      </c>
      <c r="F10" s="21" t="s">
        <v>12</v>
      </c>
      <c r="G10" s="19"/>
      <c r="H10" s="22"/>
      <c r="I10" s="19"/>
      <c r="J10" s="19"/>
      <c r="L10" s="23"/>
      <c r="R10" s="23"/>
    </row>
    <row r="11" spans="1:18" ht="24" customHeight="1" thickTop="1" x14ac:dyDescent="0.25">
      <c r="A11" s="24" t="s">
        <v>13</v>
      </c>
      <c r="B11" s="25" t="s">
        <v>14</v>
      </c>
      <c r="C11" s="26">
        <v>452800</v>
      </c>
      <c r="D11" s="26">
        <v>0</v>
      </c>
      <c r="E11" s="26">
        <v>0</v>
      </c>
      <c r="F11" s="26">
        <f>C11+D11+E11</f>
        <v>452800</v>
      </c>
      <c r="G11" s="26">
        <v>442800</v>
      </c>
      <c r="H11" s="26">
        <v>442800</v>
      </c>
      <c r="I11" s="26">
        <f>G11-H11</f>
        <v>0</v>
      </c>
      <c r="J11" s="26">
        <f>F11-G11</f>
        <v>10000</v>
      </c>
      <c r="L11" s="23"/>
      <c r="M11" s="23"/>
      <c r="N11" s="23"/>
      <c r="O11" s="23"/>
      <c r="P11" s="23"/>
      <c r="Q11" s="23"/>
      <c r="R11" s="23"/>
    </row>
    <row r="12" spans="1:18" s="27" customFormat="1" ht="16.5" customHeight="1" x14ac:dyDescent="0.25">
      <c r="A12" s="24" t="s">
        <v>15</v>
      </c>
      <c r="B12" s="25" t="s">
        <v>16</v>
      </c>
      <c r="C12" s="26">
        <v>10000</v>
      </c>
      <c r="D12" s="26">
        <v>0</v>
      </c>
      <c r="E12" s="26">
        <v>0</v>
      </c>
      <c r="F12" s="26">
        <f t="shared" ref="F12:F28" si="0">C12+D12+E12</f>
        <v>10000</v>
      </c>
      <c r="G12" s="26">
        <v>0</v>
      </c>
      <c r="H12" s="26">
        <v>0</v>
      </c>
      <c r="I12" s="26">
        <f t="shared" ref="I12:I29" si="1">G12-H12</f>
        <v>0</v>
      </c>
      <c r="J12" s="26">
        <f t="shared" ref="J12:J29" si="2">F12-G12</f>
        <v>10000</v>
      </c>
      <c r="L12" s="23"/>
      <c r="M12" s="23"/>
      <c r="N12" s="23"/>
      <c r="O12" s="23"/>
      <c r="P12" s="23"/>
      <c r="Q12" s="23"/>
      <c r="R12" s="23"/>
    </row>
    <row r="13" spans="1:18" s="27" customFormat="1" ht="16.5" customHeight="1" x14ac:dyDescent="0.25">
      <c r="A13" s="24" t="s">
        <v>17</v>
      </c>
      <c r="B13" s="25" t="s">
        <v>18</v>
      </c>
      <c r="C13" s="26">
        <v>40000</v>
      </c>
      <c r="D13" s="26">
        <v>0</v>
      </c>
      <c r="E13" s="26">
        <v>0</v>
      </c>
      <c r="F13" s="26">
        <f t="shared" si="0"/>
        <v>40000</v>
      </c>
      <c r="G13" s="26">
        <v>0</v>
      </c>
      <c r="H13" s="26">
        <v>0</v>
      </c>
      <c r="I13" s="26">
        <f t="shared" si="1"/>
        <v>0</v>
      </c>
      <c r="J13" s="26">
        <f t="shared" si="2"/>
        <v>40000</v>
      </c>
      <c r="L13" s="23"/>
      <c r="M13" s="23"/>
      <c r="N13" s="23"/>
      <c r="O13" s="23"/>
      <c r="P13" s="23"/>
      <c r="Q13" s="23"/>
      <c r="R13" s="23"/>
    </row>
    <row r="14" spans="1:18" s="27" customFormat="1" ht="16.5" customHeight="1" x14ac:dyDescent="0.25">
      <c r="A14" s="24" t="s">
        <v>19</v>
      </c>
      <c r="B14" s="25" t="s">
        <v>20</v>
      </c>
      <c r="C14" s="26">
        <v>20000</v>
      </c>
      <c r="D14" s="26">
        <v>0</v>
      </c>
      <c r="E14" s="26">
        <v>0</v>
      </c>
      <c r="F14" s="26">
        <f t="shared" si="0"/>
        <v>20000</v>
      </c>
      <c r="G14" s="26">
        <v>0</v>
      </c>
      <c r="H14" s="26">
        <v>0</v>
      </c>
      <c r="I14" s="26">
        <f t="shared" si="1"/>
        <v>0</v>
      </c>
      <c r="J14" s="26">
        <f t="shared" si="2"/>
        <v>20000</v>
      </c>
      <c r="L14" s="23"/>
      <c r="M14" s="23"/>
      <c r="N14" s="23"/>
      <c r="O14" s="23"/>
      <c r="P14" s="23"/>
      <c r="Q14" s="23"/>
      <c r="R14" s="23"/>
    </row>
    <row r="15" spans="1:18" s="27" customFormat="1" ht="16.5" customHeight="1" x14ac:dyDescent="0.25">
      <c r="A15" s="24" t="s">
        <v>21</v>
      </c>
      <c r="B15" s="25" t="s">
        <v>22</v>
      </c>
      <c r="C15" s="26">
        <v>20000</v>
      </c>
      <c r="D15" s="26">
        <v>0</v>
      </c>
      <c r="E15" s="26">
        <v>0</v>
      </c>
      <c r="F15" s="26">
        <f t="shared" si="0"/>
        <v>20000</v>
      </c>
      <c r="G15" s="26">
        <v>0</v>
      </c>
      <c r="H15" s="26">
        <v>0</v>
      </c>
      <c r="I15" s="26">
        <f t="shared" si="1"/>
        <v>0</v>
      </c>
      <c r="J15" s="26">
        <f t="shared" si="2"/>
        <v>20000</v>
      </c>
      <c r="L15" s="23"/>
      <c r="M15" s="23"/>
      <c r="N15" s="23"/>
      <c r="O15" s="23"/>
      <c r="P15" s="23"/>
      <c r="Q15" s="23"/>
      <c r="R15" s="23"/>
    </row>
    <row r="16" spans="1:18" s="27" customFormat="1" ht="16.5" customHeight="1" x14ac:dyDescent="0.25">
      <c r="A16" s="24" t="s">
        <v>23</v>
      </c>
      <c r="B16" s="25" t="s">
        <v>24</v>
      </c>
      <c r="C16" s="26">
        <v>22050</v>
      </c>
      <c r="D16" s="26">
        <v>0</v>
      </c>
      <c r="E16" s="26">
        <v>0</v>
      </c>
      <c r="F16" s="26">
        <f t="shared" si="0"/>
        <v>22050</v>
      </c>
      <c r="G16" s="26">
        <v>274.04000000000002</v>
      </c>
      <c r="H16" s="26">
        <v>0</v>
      </c>
      <c r="I16" s="26">
        <f t="shared" si="1"/>
        <v>274.04000000000002</v>
      </c>
      <c r="J16" s="26">
        <f t="shared" si="2"/>
        <v>21775.96</v>
      </c>
      <c r="L16" s="23"/>
      <c r="M16" s="23"/>
      <c r="N16" s="23"/>
      <c r="O16" s="23"/>
      <c r="P16" s="23"/>
      <c r="Q16" s="23"/>
      <c r="R16" s="23"/>
    </row>
    <row r="17" spans="1:18" s="27" customFormat="1" ht="16.5" customHeight="1" x14ac:dyDescent="0.25">
      <c r="A17" s="24" t="s">
        <v>25</v>
      </c>
      <c r="B17" s="25" t="s">
        <v>26</v>
      </c>
      <c r="C17" s="26">
        <v>50000</v>
      </c>
      <c r="D17" s="26">
        <v>499.14</v>
      </c>
      <c r="E17" s="26">
        <v>0</v>
      </c>
      <c r="F17" s="26">
        <f>C17+D17+E17</f>
        <v>50499.14</v>
      </c>
      <c r="G17" s="26">
        <v>33936</v>
      </c>
      <c r="H17" s="26">
        <v>33600</v>
      </c>
      <c r="I17" s="26">
        <f>G17-H17</f>
        <v>336</v>
      </c>
      <c r="J17" s="26">
        <f>F17-G17</f>
        <v>16563.14</v>
      </c>
      <c r="L17" s="23"/>
      <c r="M17" s="23"/>
      <c r="N17" s="23"/>
      <c r="O17" s="23"/>
      <c r="P17" s="23"/>
      <c r="Q17" s="23"/>
      <c r="R17" s="23"/>
    </row>
    <row r="18" spans="1:18" s="27" customFormat="1" ht="16.5" customHeight="1" x14ac:dyDescent="0.25">
      <c r="A18" s="24" t="s">
        <v>27</v>
      </c>
      <c r="B18" s="25" t="s">
        <v>28</v>
      </c>
      <c r="C18" s="26">
        <v>40000</v>
      </c>
      <c r="D18" s="26">
        <v>1415.4</v>
      </c>
      <c r="E18" s="26">
        <v>0</v>
      </c>
      <c r="F18" s="26">
        <f t="shared" si="0"/>
        <v>41415.4</v>
      </c>
      <c r="G18" s="26">
        <v>35754</v>
      </c>
      <c r="H18" s="26">
        <v>35400</v>
      </c>
      <c r="I18" s="26">
        <f t="shared" si="1"/>
        <v>354</v>
      </c>
      <c r="J18" s="26">
        <f t="shared" si="2"/>
        <v>5661.4000000000015</v>
      </c>
      <c r="L18" s="23"/>
      <c r="M18" s="23"/>
      <c r="N18" s="23"/>
      <c r="O18" s="23"/>
      <c r="P18" s="23"/>
      <c r="Q18" s="23"/>
      <c r="R18" s="23"/>
    </row>
    <row r="19" spans="1:18" s="27" customFormat="1" ht="16.5" customHeight="1" x14ac:dyDescent="0.25">
      <c r="A19" s="24" t="s">
        <v>29</v>
      </c>
      <c r="B19" s="25" t="s">
        <v>30</v>
      </c>
      <c r="C19" s="26">
        <v>90000</v>
      </c>
      <c r="D19" s="26">
        <v>485.4</v>
      </c>
      <c r="E19" s="26">
        <v>0</v>
      </c>
      <c r="F19" s="26">
        <f t="shared" si="0"/>
        <v>90485.4</v>
      </c>
      <c r="G19" s="26">
        <v>86597.4</v>
      </c>
      <c r="H19" s="26">
        <v>85740</v>
      </c>
      <c r="I19" s="26">
        <f t="shared" si="1"/>
        <v>857.39999999999418</v>
      </c>
      <c r="J19" s="26">
        <f t="shared" si="2"/>
        <v>3888</v>
      </c>
      <c r="L19" s="23"/>
      <c r="M19" s="23"/>
      <c r="N19" s="23"/>
      <c r="O19" s="23"/>
      <c r="P19" s="23"/>
      <c r="Q19" s="23"/>
      <c r="R19" s="23"/>
    </row>
    <row r="20" spans="1:18" s="27" customFormat="1" ht="16.5" customHeight="1" x14ac:dyDescent="0.25">
      <c r="A20" s="24" t="s">
        <v>31</v>
      </c>
      <c r="B20" s="25" t="s">
        <v>32</v>
      </c>
      <c r="C20" s="26">
        <v>75000</v>
      </c>
      <c r="D20" s="26">
        <v>2459.6</v>
      </c>
      <c r="E20" s="26">
        <v>12000</v>
      </c>
      <c r="F20" s="26">
        <f t="shared" si="0"/>
        <v>89459.6</v>
      </c>
      <c r="G20" s="26">
        <v>55232.1</v>
      </c>
      <c r="H20" s="26">
        <v>52250</v>
      </c>
      <c r="I20" s="26">
        <f t="shared" si="1"/>
        <v>2982.0999999999985</v>
      </c>
      <c r="J20" s="26">
        <f t="shared" si="2"/>
        <v>34227.500000000007</v>
      </c>
      <c r="L20" s="23"/>
      <c r="M20" s="23"/>
      <c r="N20" s="23"/>
      <c r="O20" s="23"/>
      <c r="P20" s="23"/>
      <c r="Q20" s="23"/>
      <c r="R20" s="23"/>
    </row>
    <row r="21" spans="1:18" s="27" customFormat="1" ht="16.5" customHeight="1" x14ac:dyDescent="0.25">
      <c r="A21" s="24" t="s">
        <v>33</v>
      </c>
      <c r="B21" s="25" t="s">
        <v>34</v>
      </c>
      <c r="C21" s="26">
        <v>50000</v>
      </c>
      <c r="D21" s="26">
        <v>0</v>
      </c>
      <c r="E21" s="26">
        <v>0</v>
      </c>
      <c r="F21" s="26">
        <f t="shared" si="0"/>
        <v>50000</v>
      </c>
      <c r="G21" s="26">
        <v>10975.6</v>
      </c>
      <c r="H21" s="26">
        <v>10975.6</v>
      </c>
      <c r="I21" s="26">
        <f t="shared" si="1"/>
        <v>0</v>
      </c>
      <c r="J21" s="26">
        <f t="shared" si="2"/>
        <v>39024.400000000001</v>
      </c>
      <c r="L21" s="23"/>
      <c r="M21" s="23"/>
      <c r="N21" s="23"/>
      <c r="O21" s="23"/>
      <c r="P21" s="23"/>
      <c r="Q21" s="23"/>
      <c r="R21" s="23"/>
    </row>
    <row r="22" spans="1:18" s="27" customFormat="1" ht="16.5" customHeight="1" x14ac:dyDescent="0.25">
      <c r="A22" s="24" t="s">
        <v>35</v>
      </c>
      <c r="B22" s="25" t="s">
        <v>36</v>
      </c>
      <c r="C22" s="26">
        <v>5000</v>
      </c>
      <c r="D22" s="26">
        <v>0</v>
      </c>
      <c r="E22" s="26">
        <v>0</v>
      </c>
      <c r="F22" s="26">
        <f t="shared" si="0"/>
        <v>5000</v>
      </c>
      <c r="G22" s="26">
        <v>0</v>
      </c>
      <c r="H22" s="26">
        <v>0</v>
      </c>
      <c r="I22" s="26">
        <f t="shared" si="1"/>
        <v>0</v>
      </c>
      <c r="J22" s="26">
        <f t="shared" si="2"/>
        <v>5000</v>
      </c>
      <c r="L22" s="23"/>
      <c r="M22" s="23"/>
      <c r="N22" s="23"/>
      <c r="O22" s="23"/>
      <c r="P22" s="23"/>
      <c r="Q22" s="23"/>
      <c r="R22" s="23"/>
    </row>
    <row r="23" spans="1:18" s="27" customFormat="1" ht="16.5" customHeight="1" x14ac:dyDescent="0.25">
      <c r="A23" s="24" t="s">
        <v>37</v>
      </c>
      <c r="B23" s="25" t="s">
        <v>38</v>
      </c>
      <c r="C23" s="26">
        <v>5000</v>
      </c>
      <c r="D23" s="26">
        <v>3500</v>
      </c>
      <c r="E23" s="26">
        <v>0</v>
      </c>
      <c r="F23" s="26">
        <f t="shared" si="0"/>
        <v>8500</v>
      </c>
      <c r="G23" s="26">
        <v>3500</v>
      </c>
      <c r="H23" s="26">
        <v>0</v>
      </c>
      <c r="I23" s="26">
        <f t="shared" si="1"/>
        <v>3500</v>
      </c>
      <c r="J23" s="26">
        <f t="shared" si="2"/>
        <v>5000</v>
      </c>
      <c r="L23" s="23"/>
      <c r="M23" s="23"/>
      <c r="N23" s="23"/>
      <c r="O23" s="23"/>
      <c r="P23" s="23"/>
      <c r="Q23" s="23"/>
      <c r="R23" s="23"/>
    </row>
    <row r="24" spans="1:18" s="27" customFormat="1" ht="16.5" customHeight="1" x14ac:dyDescent="0.25">
      <c r="A24" s="24" t="s">
        <v>39</v>
      </c>
      <c r="B24" s="25" t="s">
        <v>40</v>
      </c>
      <c r="C24" s="26">
        <v>200000</v>
      </c>
      <c r="D24" s="26">
        <v>43872.75</v>
      </c>
      <c r="E24" s="26">
        <v>0</v>
      </c>
      <c r="F24" s="26">
        <f t="shared" si="0"/>
        <v>243872.75</v>
      </c>
      <c r="G24" s="26">
        <v>43872.75</v>
      </c>
      <c r="H24" s="26">
        <v>0</v>
      </c>
      <c r="I24" s="26">
        <f t="shared" si="1"/>
        <v>43872.75</v>
      </c>
      <c r="J24" s="26">
        <f t="shared" si="2"/>
        <v>200000</v>
      </c>
      <c r="L24" s="23"/>
      <c r="M24" s="23"/>
      <c r="N24" s="23"/>
      <c r="O24" s="23"/>
      <c r="P24" s="23"/>
      <c r="Q24" s="23"/>
      <c r="R24" s="23"/>
    </row>
    <row r="25" spans="1:18" s="27" customFormat="1" ht="16.5" customHeight="1" x14ac:dyDescent="0.25">
      <c r="A25" s="24" t="s">
        <v>41</v>
      </c>
      <c r="B25" s="25" t="s">
        <v>42</v>
      </c>
      <c r="C25" s="26">
        <v>75000</v>
      </c>
      <c r="D25" s="26">
        <v>1643.4</v>
      </c>
      <c r="E25" s="26">
        <v>27900</v>
      </c>
      <c r="F25" s="26">
        <f t="shared" si="0"/>
        <v>104543.4</v>
      </c>
      <c r="G25" s="26">
        <v>82302</v>
      </c>
      <c r="H25" s="26">
        <v>79860</v>
      </c>
      <c r="I25" s="26">
        <f t="shared" si="1"/>
        <v>2442</v>
      </c>
      <c r="J25" s="26">
        <f t="shared" si="2"/>
        <v>22241.399999999994</v>
      </c>
      <c r="L25" s="23"/>
      <c r="M25" s="23"/>
      <c r="N25" s="23"/>
      <c r="O25" s="23"/>
      <c r="P25" s="23"/>
      <c r="Q25" s="23"/>
      <c r="R25" s="23"/>
    </row>
    <row r="26" spans="1:18" s="27" customFormat="1" ht="15" customHeight="1" x14ac:dyDescent="0.25">
      <c r="A26" s="24" t="s">
        <v>43</v>
      </c>
      <c r="B26" s="25" t="s">
        <v>44</v>
      </c>
      <c r="C26" s="26">
        <v>75000</v>
      </c>
      <c r="D26" s="26">
        <v>1601.6</v>
      </c>
      <c r="E26" s="26">
        <v>-39900</v>
      </c>
      <c r="F26" s="26">
        <f t="shared" si="0"/>
        <v>36701.600000000006</v>
      </c>
      <c r="G26" s="26">
        <v>31598.6</v>
      </c>
      <c r="H26" s="26">
        <v>0</v>
      </c>
      <c r="I26" s="26">
        <f t="shared" si="1"/>
        <v>31598.6</v>
      </c>
      <c r="J26" s="26">
        <f t="shared" si="2"/>
        <v>5103.0000000000073</v>
      </c>
      <c r="L26" s="23"/>
      <c r="M26" s="23"/>
      <c r="N26" s="23"/>
      <c r="O26" s="23"/>
      <c r="P26" s="23"/>
      <c r="Q26" s="23"/>
      <c r="R26" s="23"/>
    </row>
    <row r="27" spans="1:18" s="27" customFormat="1" ht="15" customHeight="1" x14ac:dyDescent="0.25">
      <c r="A27" s="24" t="s">
        <v>45</v>
      </c>
      <c r="B27" s="25" t="s">
        <v>46</v>
      </c>
      <c r="C27" s="26">
        <v>5000</v>
      </c>
      <c r="D27" s="26">
        <v>0</v>
      </c>
      <c r="E27" s="26">
        <v>0</v>
      </c>
      <c r="F27" s="26">
        <f t="shared" si="0"/>
        <v>5000</v>
      </c>
      <c r="G27" s="26">
        <v>0</v>
      </c>
      <c r="H27" s="26">
        <v>0</v>
      </c>
      <c r="I27" s="26">
        <f t="shared" si="1"/>
        <v>0</v>
      </c>
      <c r="J27" s="26">
        <f t="shared" si="2"/>
        <v>5000</v>
      </c>
      <c r="L27" s="23"/>
      <c r="M27" s="23"/>
      <c r="N27" s="23"/>
      <c r="O27" s="23"/>
      <c r="P27" s="23"/>
      <c r="Q27" s="23"/>
      <c r="R27" s="23"/>
    </row>
    <row r="28" spans="1:18" s="27" customFormat="1" ht="15" customHeight="1" x14ac:dyDescent="0.25">
      <c r="A28" s="24" t="s">
        <v>47</v>
      </c>
      <c r="B28" s="25" t="s">
        <v>48</v>
      </c>
      <c r="C28" s="26">
        <v>140000</v>
      </c>
      <c r="D28" s="26">
        <v>1187.28</v>
      </c>
      <c r="E28" s="26">
        <v>0</v>
      </c>
      <c r="F28" s="26">
        <f t="shared" si="0"/>
        <v>141187.28</v>
      </c>
      <c r="G28" s="26">
        <v>134901.66</v>
      </c>
      <c r="H28" s="26">
        <v>84888</v>
      </c>
      <c r="I28" s="26">
        <f t="shared" si="1"/>
        <v>50013.66</v>
      </c>
      <c r="J28" s="26">
        <f t="shared" si="2"/>
        <v>6285.6199999999953</v>
      </c>
      <c r="L28" s="23"/>
      <c r="M28" s="23"/>
      <c r="N28" s="23"/>
      <c r="O28" s="23"/>
      <c r="P28" s="23"/>
      <c r="Q28" s="23"/>
      <c r="R28" s="23"/>
    </row>
    <row r="29" spans="1:18" s="27" customFormat="1" ht="15" customHeight="1" x14ac:dyDescent="0.25">
      <c r="A29" s="24" t="s">
        <v>49</v>
      </c>
      <c r="B29" s="25" t="s">
        <v>50</v>
      </c>
      <c r="C29" s="26">
        <v>50000</v>
      </c>
      <c r="D29" s="26">
        <v>0</v>
      </c>
      <c r="E29" s="26">
        <v>0</v>
      </c>
      <c r="F29" s="26">
        <f>C29+D29+E29</f>
        <v>50000</v>
      </c>
      <c r="G29" s="26">
        <v>20514.62</v>
      </c>
      <c r="H29" s="26">
        <v>20514.62</v>
      </c>
      <c r="I29" s="26">
        <f t="shared" si="1"/>
        <v>0</v>
      </c>
      <c r="J29" s="26">
        <f t="shared" si="2"/>
        <v>29485.38</v>
      </c>
      <c r="L29" s="23"/>
      <c r="M29" s="23"/>
      <c r="N29" s="23"/>
      <c r="O29" s="23"/>
      <c r="P29" s="23"/>
      <c r="Q29" s="23"/>
      <c r="R29" s="23"/>
    </row>
    <row r="30" spans="1:18" s="27" customFormat="1" ht="15" customHeight="1" x14ac:dyDescent="0.25">
      <c r="A30" s="28" t="s">
        <v>51</v>
      </c>
      <c r="B30" s="29"/>
      <c r="C30" s="30">
        <f t="shared" ref="C30:J30" si="3">SUM(C11:C29)</f>
        <v>1424850</v>
      </c>
      <c r="D30" s="30">
        <f t="shared" si="3"/>
        <v>56664.57</v>
      </c>
      <c r="E30" s="30">
        <f t="shared" si="3"/>
        <v>0</v>
      </c>
      <c r="F30" s="30">
        <f t="shared" si="3"/>
        <v>1481514.57</v>
      </c>
      <c r="G30" s="30">
        <f t="shared" si="3"/>
        <v>982258.7699999999</v>
      </c>
      <c r="H30" s="30">
        <f t="shared" si="3"/>
        <v>846028.22</v>
      </c>
      <c r="I30" s="30">
        <f t="shared" si="3"/>
        <v>136230.54999999999</v>
      </c>
      <c r="J30" s="30">
        <f t="shared" si="3"/>
        <v>499255.79999999993</v>
      </c>
    </row>
    <row r="31" spans="1:18" s="27" customFormat="1" ht="18.75" customHeight="1" x14ac:dyDescent="0.25">
      <c r="A31" s="24" t="s">
        <v>52</v>
      </c>
      <c r="B31" s="31" t="s">
        <v>53</v>
      </c>
      <c r="C31" s="26">
        <v>22500000</v>
      </c>
      <c r="D31" s="32">
        <v>64446.48</v>
      </c>
      <c r="E31" s="26">
        <v>0</v>
      </c>
      <c r="F31" s="26">
        <f>C31+D31+E31</f>
        <v>22564446.48</v>
      </c>
      <c r="G31" s="32">
        <v>20535545.43</v>
      </c>
      <c r="H31" s="32">
        <v>20471098.949999999</v>
      </c>
      <c r="I31" s="33">
        <f>G31-H31</f>
        <v>64446.480000000447</v>
      </c>
      <c r="J31" s="33">
        <f>F31-G31</f>
        <v>2028901.0500000007</v>
      </c>
    </row>
    <row r="32" spans="1:18" s="27" customFormat="1" ht="18.75" customHeight="1" x14ac:dyDescent="0.25">
      <c r="A32" s="24" t="s">
        <v>54</v>
      </c>
      <c r="B32" s="34" t="s">
        <v>55</v>
      </c>
      <c r="C32" s="26">
        <v>8881000</v>
      </c>
      <c r="D32" s="26">
        <v>0</v>
      </c>
      <c r="E32" s="26">
        <v>0</v>
      </c>
      <c r="F32" s="26">
        <f>C32+D32+E32</f>
        <v>8881000</v>
      </c>
      <c r="G32" s="26">
        <v>8732688.3900000006</v>
      </c>
      <c r="H32" s="33">
        <v>8732688.3900000006</v>
      </c>
      <c r="I32" s="33">
        <f>G32-H32</f>
        <v>0</v>
      </c>
      <c r="J32" s="33">
        <f>F32-G32</f>
        <v>148311.6099999994</v>
      </c>
    </row>
    <row r="33" spans="1:10" s="27" customFormat="1" ht="18.75" customHeight="1" x14ac:dyDescent="0.25">
      <c r="A33" s="24" t="s">
        <v>56</v>
      </c>
      <c r="B33" s="34" t="s">
        <v>57</v>
      </c>
      <c r="C33" s="26">
        <v>300000</v>
      </c>
      <c r="D33" s="32">
        <v>0</v>
      </c>
      <c r="E33" s="26">
        <v>0</v>
      </c>
      <c r="F33" s="26">
        <f>C33+D33+E33</f>
        <v>300000</v>
      </c>
      <c r="G33" s="32">
        <v>272969.67</v>
      </c>
      <c r="H33" s="35">
        <v>272969.67</v>
      </c>
      <c r="I33" s="33">
        <f>G33-H33</f>
        <v>0</v>
      </c>
      <c r="J33" s="33">
        <f>F33-G33</f>
        <v>27030.330000000016</v>
      </c>
    </row>
    <row r="34" spans="1:10" s="27" customFormat="1" ht="18.75" customHeight="1" x14ac:dyDescent="0.25">
      <c r="A34" s="24" t="s">
        <v>58</v>
      </c>
      <c r="B34" s="34" t="s">
        <v>59</v>
      </c>
      <c r="C34" s="26">
        <v>4000</v>
      </c>
      <c r="D34" s="26">
        <v>0</v>
      </c>
      <c r="E34" s="26">
        <v>0</v>
      </c>
      <c r="F34" s="26">
        <f>C34+D34+E34</f>
        <v>4000</v>
      </c>
      <c r="G34" s="26">
        <v>0</v>
      </c>
      <c r="H34" s="33">
        <v>0</v>
      </c>
      <c r="I34" s="33">
        <f>G34-H34</f>
        <v>0</v>
      </c>
      <c r="J34" s="33">
        <f>F34-G34</f>
        <v>4000</v>
      </c>
    </row>
    <row r="35" spans="1:10" s="27" customFormat="1" ht="18.75" customHeight="1" thickBot="1" x14ac:dyDescent="0.3">
      <c r="A35" s="24" t="s">
        <v>60</v>
      </c>
      <c r="B35" s="34" t="s">
        <v>61</v>
      </c>
      <c r="C35" s="26">
        <v>1275000</v>
      </c>
      <c r="D35" s="32">
        <v>0</v>
      </c>
      <c r="E35" s="26">
        <v>0</v>
      </c>
      <c r="F35" s="26">
        <f>C35+D35+E35</f>
        <v>1275000</v>
      </c>
      <c r="G35" s="32">
        <v>1018879.32</v>
      </c>
      <c r="H35" s="35">
        <v>1018879.32</v>
      </c>
      <c r="I35" s="33">
        <f>G35-H35</f>
        <v>0</v>
      </c>
      <c r="J35" s="33">
        <f>F35-G35</f>
        <v>256120.68000000005</v>
      </c>
    </row>
    <row r="36" spans="1:10" ht="16.5" thickTop="1" thickBot="1" x14ac:dyDescent="0.3">
      <c r="A36" s="12" t="s">
        <v>2</v>
      </c>
      <c r="B36" s="13" t="s">
        <v>3</v>
      </c>
      <c r="C36" s="14" t="s">
        <v>4</v>
      </c>
      <c r="D36" s="15"/>
      <c r="E36" s="15"/>
      <c r="F36" s="16"/>
      <c r="G36" s="13" t="s">
        <v>5</v>
      </c>
      <c r="H36" s="17" t="s">
        <v>6</v>
      </c>
      <c r="I36" s="13" t="s">
        <v>7</v>
      </c>
      <c r="J36" s="13" t="s">
        <v>8</v>
      </c>
    </row>
    <row r="37" spans="1:10" ht="27" customHeight="1" thickTop="1" thickBot="1" x14ac:dyDescent="0.3">
      <c r="A37" s="18"/>
      <c r="B37" s="19"/>
      <c r="C37" s="20" t="s">
        <v>9</v>
      </c>
      <c r="D37" s="20" t="s">
        <v>10</v>
      </c>
      <c r="E37" s="20" t="s">
        <v>11</v>
      </c>
      <c r="F37" s="21" t="s">
        <v>12</v>
      </c>
      <c r="G37" s="19"/>
      <c r="H37" s="22"/>
      <c r="I37" s="19"/>
      <c r="J37" s="19"/>
    </row>
    <row r="38" spans="1:10" ht="24" customHeight="1" thickTop="1" x14ac:dyDescent="0.25">
      <c r="A38" s="24" t="s">
        <v>62</v>
      </c>
      <c r="B38" s="34" t="s">
        <v>63</v>
      </c>
      <c r="C38" s="26">
        <v>333000</v>
      </c>
      <c r="D38" s="32">
        <v>0</v>
      </c>
      <c r="E38" s="26">
        <v>0</v>
      </c>
      <c r="F38" s="26">
        <f>C38+D38+E38</f>
        <v>333000</v>
      </c>
      <c r="G38" s="32">
        <v>108000</v>
      </c>
      <c r="H38" s="35">
        <v>108000</v>
      </c>
      <c r="I38" s="33">
        <f>G38-H38</f>
        <v>0</v>
      </c>
      <c r="J38" s="33">
        <f>F38-G38</f>
        <v>225000</v>
      </c>
    </row>
    <row r="39" spans="1:10" s="27" customFormat="1" ht="20.25" customHeight="1" x14ac:dyDescent="0.25">
      <c r="A39" s="24" t="s">
        <v>64</v>
      </c>
      <c r="B39" s="25" t="s">
        <v>65</v>
      </c>
      <c r="C39" s="26">
        <v>0</v>
      </c>
      <c r="D39" s="26">
        <v>0</v>
      </c>
      <c r="E39" s="26">
        <v>0</v>
      </c>
      <c r="F39" s="26">
        <f>C39+D39+E39</f>
        <v>0</v>
      </c>
      <c r="G39" s="26">
        <v>0</v>
      </c>
      <c r="H39" s="33">
        <v>0</v>
      </c>
      <c r="I39" s="33">
        <f>G39-H39</f>
        <v>0</v>
      </c>
      <c r="J39" s="33">
        <f t="shared" ref="J39:J48" si="4">F39-G39</f>
        <v>0</v>
      </c>
    </row>
    <row r="40" spans="1:10" s="27" customFormat="1" ht="20.25" customHeight="1" x14ac:dyDescent="0.25">
      <c r="A40" s="24" t="s">
        <v>66</v>
      </c>
      <c r="B40" s="25" t="s">
        <v>67</v>
      </c>
      <c r="C40" s="26">
        <v>3070000</v>
      </c>
      <c r="D40" s="32">
        <v>0</v>
      </c>
      <c r="E40" s="26">
        <v>0</v>
      </c>
      <c r="F40" s="26">
        <f t="shared" ref="F40:F62" si="5">C40+D40+E40</f>
        <v>3070000</v>
      </c>
      <c r="G40" s="32">
        <v>2715880.6</v>
      </c>
      <c r="H40" s="35">
        <v>2715880.6</v>
      </c>
      <c r="I40" s="33">
        <f>G40-H40</f>
        <v>0</v>
      </c>
      <c r="J40" s="33">
        <f>F40-G40</f>
        <v>354119.39999999991</v>
      </c>
    </row>
    <row r="41" spans="1:10" s="27" customFormat="1" ht="20.25" customHeight="1" x14ac:dyDescent="0.25">
      <c r="A41" s="24" t="s">
        <v>68</v>
      </c>
      <c r="B41" s="25" t="s">
        <v>69</v>
      </c>
      <c r="C41" s="26">
        <v>60000</v>
      </c>
      <c r="D41" s="26">
        <v>0</v>
      </c>
      <c r="E41" s="26">
        <v>0</v>
      </c>
      <c r="F41" s="26">
        <f t="shared" si="5"/>
        <v>60000</v>
      </c>
      <c r="G41" s="26">
        <v>0</v>
      </c>
      <c r="H41" s="33">
        <v>0</v>
      </c>
      <c r="I41" s="33">
        <f>G41-H41</f>
        <v>0</v>
      </c>
      <c r="J41" s="33">
        <f>F41-G41</f>
        <v>60000</v>
      </c>
    </row>
    <row r="42" spans="1:10" s="27" customFormat="1" ht="20.25" customHeight="1" x14ac:dyDescent="0.25">
      <c r="A42" s="24" t="s">
        <v>70</v>
      </c>
      <c r="B42" s="34" t="s">
        <v>71</v>
      </c>
      <c r="C42" s="26">
        <v>570000</v>
      </c>
      <c r="D42" s="32">
        <v>0</v>
      </c>
      <c r="E42" s="26">
        <v>0</v>
      </c>
      <c r="F42" s="26">
        <f t="shared" si="5"/>
        <v>570000</v>
      </c>
      <c r="G42" s="32">
        <v>476206.45</v>
      </c>
      <c r="H42" s="35">
        <v>476206.45</v>
      </c>
      <c r="I42" s="33">
        <f t="shared" ref="I42:I62" si="6">G42-H42</f>
        <v>0</v>
      </c>
      <c r="J42" s="33">
        <f t="shared" si="4"/>
        <v>93793.549999999988</v>
      </c>
    </row>
    <row r="43" spans="1:10" s="27" customFormat="1" ht="20.25" customHeight="1" x14ac:dyDescent="0.25">
      <c r="A43" s="24" t="s">
        <v>72</v>
      </c>
      <c r="B43" s="34" t="s">
        <v>73</v>
      </c>
      <c r="C43" s="26">
        <v>5000</v>
      </c>
      <c r="D43" s="26">
        <v>0</v>
      </c>
      <c r="E43" s="26">
        <v>0</v>
      </c>
      <c r="F43" s="26">
        <f t="shared" si="5"/>
        <v>5000</v>
      </c>
      <c r="G43" s="26">
        <v>293.95999999999998</v>
      </c>
      <c r="H43" s="33">
        <v>293.95999999999998</v>
      </c>
      <c r="I43" s="33">
        <f t="shared" si="6"/>
        <v>0</v>
      </c>
      <c r="J43" s="33">
        <f t="shared" si="4"/>
        <v>4706.04</v>
      </c>
    </row>
    <row r="44" spans="1:10" s="27" customFormat="1" ht="20.25" customHeight="1" x14ac:dyDescent="0.25">
      <c r="A44" s="24" t="s">
        <v>74</v>
      </c>
      <c r="B44" s="34" t="s">
        <v>75</v>
      </c>
      <c r="C44" s="26">
        <v>47250</v>
      </c>
      <c r="D44" s="26">
        <v>0</v>
      </c>
      <c r="E44" s="26">
        <v>0</v>
      </c>
      <c r="F44" s="26">
        <f t="shared" si="5"/>
        <v>47250</v>
      </c>
      <c r="G44" s="26">
        <v>735.92</v>
      </c>
      <c r="H44" s="33">
        <v>0</v>
      </c>
      <c r="I44" s="33">
        <f t="shared" si="6"/>
        <v>735.92</v>
      </c>
      <c r="J44" s="33">
        <f t="shared" si="4"/>
        <v>46514.080000000002</v>
      </c>
    </row>
    <row r="45" spans="1:10" s="27" customFormat="1" ht="20.25" customHeight="1" x14ac:dyDescent="0.25">
      <c r="A45" s="24" t="s">
        <v>76</v>
      </c>
      <c r="B45" s="34" t="s">
        <v>77</v>
      </c>
      <c r="C45" s="26">
        <v>160000</v>
      </c>
      <c r="D45" s="26">
        <v>64229.94</v>
      </c>
      <c r="E45" s="26">
        <v>0</v>
      </c>
      <c r="F45" s="26">
        <f t="shared" si="5"/>
        <v>224229.94</v>
      </c>
      <c r="G45" s="26">
        <v>63594</v>
      </c>
      <c r="H45" s="33">
        <v>63594</v>
      </c>
      <c r="I45" s="33">
        <f t="shared" si="6"/>
        <v>0</v>
      </c>
      <c r="J45" s="33">
        <f t="shared" si="4"/>
        <v>160635.94</v>
      </c>
    </row>
    <row r="46" spans="1:10" s="27" customFormat="1" ht="20.25" customHeight="1" x14ac:dyDescent="0.25">
      <c r="A46" s="24" t="s">
        <v>78</v>
      </c>
      <c r="B46" s="34" t="s">
        <v>79</v>
      </c>
      <c r="C46" s="26">
        <v>35000</v>
      </c>
      <c r="D46" s="26">
        <v>6200</v>
      </c>
      <c r="E46" s="26">
        <v>0</v>
      </c>
      <c r="F46" s="26">
        <f t="shared" si="5"/>
        <v>41200</v>
      </c>
      <c r="G46" s="26">
        <v>9840</v>
      </c>
      <c r="H46" s="33">
        <v>3640</v>
      </c>
      <c r="I46" s="33">
        <f t="shared" si="6"/>
        <v>6200</v>
      </c>
      <c r="J46" s="33">
        <f t="shared" si="4"/>
        <v>31360</v>
      </c>
    </row>
    <row r="47" spans="1:10" s="27" customFormat="1" ht="20.25" customHeight="1" x14ac:dyDescent="0.25">
      <c r="A47" s="24" t="s">
        <v>80</v>
      </c>
      <c r="B47" s="34" t="s">
        <v>81</v>
      </c>
      <c r="C47" s="26">
        <v>10000</v>
      </c>
      <c r="D47" s="26">
        <v>0</v>
      </c>
      <c r="E47" s="26">
        <v>0</v>
      </c>
      <c r="F47" s="26">
        <f t="shared" si="5"/>
        <v>10000</v>
      </c>
      <c r="G47" s="26">
        <v>0</v>
      </c>
      <c r="H47" s="33">
        <v>0</v>
      </c>
      <c r="I47" s="33">
        <f t="shared" si="6"/>
        <v>0</v>
      </c>
      <c r="J47" s="33">
        <f t="shared" si="4"/>
        <v>10000</v>
      </c>
    </row>
    <row r="48" spans="1:10" s="27" customFormat="1" ht="20.25" customHeight="1" x14ac:dyDescent="0.25">
      <c r="A48" s="24" t="s">
        <v>82</v>
      </c>
      <c r="B48" s="34" t="s">
        <v>83</v>
      </c>
      <c r="C48" s="26">
        <v>5000</v>
      </c>
      <c r="D48" s="26">
        <v>0</v>
      </c>
      <c r="E48" s="26">
        <v>0</v>
      </c>
      <c r="F48" s="26">
        <f t="shared" si="5"/>
        <v>5000</v>
      </c>
      <c r="G48" s="26">
        <v>5000</v>
      </c>
      <c r="H48" s="33">
        <v>5000</v>
      </c>
      <c r="I48" s="33">
        <f t="shared" si="6"/>
        <v>0</v>
      </c>
      <c r="J48" s="33">
        <f t="shared" si="4"/>
        <v>0</v>
      </c>
    </row>
    <row r="49" spans="1:10" s="27" customFormat="1" ht="20.25" customHeight="1" x14ac:dyDescent="0.25">
      <c r="A49" s="28" t="s">
        <v>84</v>
      </c>
      <c r="B49" s="29"/>
      <c r="C49" s="30">
        <f>SUM(C31:C48)</f>
        <v>37255250</v>
      </c>
      <c r="D49" s="30">
        <f t="shared" ref="D49:J49" si="7">SUM(D31:D48)</f>
        <v>134876.42000000001</v>
      </c>
      <c r="E49" s="30">
        <f t="shared" si="7"/>
        <v>0</v>
      </c>
      <c r="F49" s="30">
        <f t="shared" si="7"/>
        <v>37390126.420000002</v>
      </c>
      <c r="G49" s="30">
        <f>SUM(G31:G48)</f>
        <v>33939633.74000001</v>
      </c>
      <c r="H49" s="30">
        <f t="shared" si="7"/>
        <v>33868251.340000004</v>
      </c>
      <c r="I49" s="30">
        <f t="shared" si="7"/>
        <v>71382.400000000445</v>
      </c>
      <c r="J49" s="30">
        <f t="shared" si="7"/>
        <v>3450492.68</v>
      </c>
    </row>
    <row r="50" spans="1:10" s="27" customFormat="1" ht="18" customHeight="1" x14ac:dyDescent="0.25">
      <c r="A50" s="24" t="s">
        <v>85</v>
      </c>
      <c r="B50" s="34" t="s">
        <v>86</v>
      </c>
      <c r="C50" s="26">
        <v>255600</v>
      </c>
      <c r="D50" s="26">
        <v>0</v>
      </c>
      <c r="E50" s="26">
        <v>0</v>
      </c>
      <c r="F50" s="26">
        <f t="shared" si="5"/>
        <v>255600</v>
      </c>
      <c r="G50" s="26">
        <v>132916</v>
      </c>
      <c r="H50" s="33">
        <v>109200</v>
      </c>
      <c r="I50" s="33">
        <f t="shared" si="6"/>
        <v>23716</v>
      </c>
      <c r="J50" s="33">
        <f t="shared" ref="J50:J106" si="8">F50-G50</f>
        <v>122684</v>
      </c>
    </row>
    <row r="51" spans="1:10" s="27" customFormat="1" ht="17.25" customHeight="1" x14ac:dyDescent="0.25">
      <c r="A51" s="24" t="s">
        <v>87</v>
      </c>
      <c r="B51" s="34" t="s">
        <v>88</v>
      </c>
      <c r="C51" s="26">
        <v>500000</v>
      </c>
      <c r="D51" s="26">
        <v>146308</v>
      </c>
      <c r="E51" s="26">
        <v>-12000</v>
      </c>
      <c r="F51" s="26">
        <f t="shared" si="5"/>
        <v>634308</v>
      </c>
      <c r="G51" s="26">
        <v>292616</v>
      </c>
      <c r="H51" s="33">
        <v>292616</v>
      </c>
      <c r="I51" s="33">
        <f t="shared" si="6"/>
        <v>0</v>
      </c>
      <c r="J51" s="33">
        <f t="shared" si="8"/>
        <v>341692</v>
      </c>
    </row>
    <row r="52" spans="1:10" s="27" customFormat="1" ht="17.25" customHeight="1" x14ac:dyDescent="0.25">
      <c r="A52" s="24" t="s">
        <v>89</v>
      </c>
      <c r="B52" s="34" t="s">
        <v>90</v>
      </c>
      <c r="C52" s="26">
        <v>500000</v>
      </c>
      <c r="D52" s="26">
        <v>410262</v>
      </c>
      <c r="E52" s="26">
        <v>-150000</v>
      </c>
      <c r="F52" s="26">
        <f t="shared" si="5"/>
        <v>760262</v>
      </c>
      <c r="G52" s="26">
        <v>749002.08</v>
      </c>
      <c r="H52" s="33">
        <v>406200</v>
      </c>
      <c r="I52" s="33">
        <f t="shared" si="6"/>
        <v>342802.07999999996</v>
      </c>
      <c r="J52" s="33">
        <f t="shared" si="8"/>
        <v>11259.920000000042</v>
      </c>
    </row>
    <row r="53" spans="1:10" s="27" customFormat="1" ht="17.25" customHeight="1" x14ac:dyDescent="0.25">
      <c r="A53" s="24" t="s">
        <v>91</v>
      </c>
      <c r="B53" s="25" t="s">
        <v>92</v>
      </c>
      <c r="C53" s="26">
        <v>200000</v>
      </c>
      <c r="D53" s="26">
        <v>0</v>
      </c>
      <c r="E53" s="26">
        <v>0</v>
      </c>
      <c r="F53" s="26">
        <f t="shared" si="5"/>
        <v>200000</v>
      </c>
      <c r="G53" s="26">
        <v>0</v>
      </c>
      <c r="H53" s="33">
        <v>0</v>
      </c>
      <c r="I53" s="33">
        <f t="shared" si="6"/>
        <v>0</v>
      </c>
      <c r="J53" s="33">
        <f t="shared" si="8"/>
        <v>200000</v>
      </c>
    </row>
    <row r="54" spans="1:10" s="27" customFormat="1" ht="17.25" customHeight="1" x14ac:dyDescent="0.25">
      <c r="A54" s="24" t="s">
        <v>93</v>
      </c>
      <c r="B54" s="25" t="s">
        <v>94</v>
      </c>
      <c r="C54" s="26">
        <v>40000</v>
      </c>
      <c r="D54" s="26">
        <v>0</v>
      </c>
      <c r="E54" s="26">
        <v>0</v>
      </c>
      <c r="F54" s="26">
        <f t="shared" si="5"/>
        <v>40000</v>
      </c>
      <c r="G54" s="26">
        <v>0</v>
      </c>
      <c r="H54" s="33">
        <v>0</v>
      </c>
      <c r="I54" s="33">
        <f t="shared" si="6"/>
        <v>0</v>
      </c>
      <c r="J54" s="33">
        <f t="shared" si="8"/>
        <v>40000</v>
      </c>
    </row>
    <row r="55" spans="1:10" s="27" customFormat="1" ht="17.25" customHeight="1" x14ac:dyDescent="0.25">
      <c r="A55" s="24" t="s">
        <v>95</v>
      </c>
      <c r="B55" s="25" t="s">
        <v>96</v>
      </c>
      <c r="C55" s="26">
        <v>30000</v>
      </c>
      <c r="D55" s="26">
        <v>0</v>
      </c>
      <c r="E55" s="26">
        <v>0</v>
      </c>
      <c r="F55" s="26">
        <f t="shared" si="5"/>
        <v>30000</v>
      </c>
      <c r="G55" s="26">
        <v>0</v>
      </c>
      <c r="H55" s="33">
        <v>0</v>
      </c>
      <c r="I55" s="33">
        <f t="shared" si="6"/>
        <v>0</v>
      </c>
      <c r="J55" s="33">
        <f t="shared" si="8"/>
        <v>30000</v>
      </c>
    </row>
    <row r="56" spans="1:10" s="27" customFormat="1" ht="17.25" customHeight="1" x14ac:dyDescent="0.25">
      <c r="A56" s="24" t="s">
        <v>97</v>
      </c>
      <c r="B56" s="25" t="s">
        <v>98</v>
      </c>
      <c r="C56" s="26">
        <v>30000</v>
      </c>
      <c r="D56" s="26">
        <v>0</v>
      </c>
      <c r="E56" s="26">
        <v>0</v>
      </c>
      <c r="F56" s="26">
        <f t="shared" si="5"/>
        <v>30000</v>
      </c>
      <c r="G56" s="26">
        <v>0</v>
      </c>
      <c r="H56" s="33">
        <v>0</v>
      </c>
      <c r="I56" s="33">
        <f t="shared" si="6"/>
        <v>0</v>
      </c>
      <c r="J56" s="33">
        <f t="shared" si="8"/>
        <v>30000</v>
      </c>
    </row>
    <row r="57" spans="1:10" s="27" customFormat="1" ht="17.25" customHeight="1" x14ac:dyDescent="0.25">
      <c r="A57" s="24" t="s">
        <v>99</v>
      </c>
      <c r="B57" s="25" t="s">
        <v>100</v>
      </c>
      <c r="C57" s="26">
        <v>80000</v>
      </c>
      <c r="D57" s="26">
        <v>0</v>
      </c>
      <c r="E57" s="26">
        <v>0</v>
      </c>
      <c r="F57" s="26">
        <f t="shared" si="5"/>
        <v>80000</v>
      </c>
      <c r="G57" s="26">
        <v>0</v>
      </c>
      <c r="H57" s="33">
        <v>0</v>
      </c>
      <c r="I57" s="33">
        <f t="shared" si="6"/>
        <v>0</v>
      </c>
      <c r="J57" s="33">
        <f t="shared" si="8"/>
        <v>80000</v>
      </c>
    </row>
    <row r="58" spans="1:10" s="27" customFormat="1" ht="17.25" customHeight="1" x14ac:dyDescent="0.25">
      <c r="A58" s="24" t="s">
        <v>101</v>
      </c>
      <c r="B58" s="25" t="s">
        <v>102</v>
      </c>
      <c r="C58" s="26">
        <v>180000</v>
      </c>
      <c r="D58" s="26">
        <v>623.28</v>
      </c>
      <c r="E58" s="26">
        <v>0</v>
      </c>
      <c r="F58" s="26">
        <f t="shared" si="5"/>
        <v>180623.28</v>
      </c>
      <c r="G58" s="26">
        <v>150760.68</v>
      </c>
      <c r="H58" s="33">
        <v>36708</v>
      </c>
      <c r="I58" s="33">
        <f t="shared" si="6"/>
        <v>114052.68</v>
      </c>
      <c r="J58" s="33">
        <f t="shared" si="8"/>
        <v>29862.600000000006</v>
      </c>
    </row>
    <row r="59" spans="1:10" s="27" customFormat="1" ht="17.25" customHeight="1" x14ac:dyDescent="0.25">
      <c r="A59" s="24" t="s">
        <v>103</v>
      </c>
      <c r="B59" s="25" t="s">
        <v>104</v>
      </c>
      <c r="C59" s="26">
        <v>160000</v>
      </c>
      <c r="D59" s="26">
        <v>528.29999999999995</v>
      </c>
      <c r="E59" s="26">
        <v>0</v>
      </c>
      <c r="F59" s="26">
        <f t="shared" si="5"/>
        <v>160528.29999999999</v>
      </c>
      <c r="G59" s="26">
        <v>102595.8</v>
      </c>
      <c r="H59" s="33">
        <v>71868</v>
      </c>
      <c r="I59" s="33">
        <f t="shared" si="6"/>
        <v>30727.800000000003</v>
      </c>
      <c r="J59" s="33">
        <f t="shared" si="8"/>
        <v>57932.499999999985</v>
      </c>
    </row>
    <row r="60" spans="1:10" s="27" customFormat="1" ht="17.25" customHeight="1" x14ac:dyDescent="0.25">
      <c r="A60" s="24" t="s">
        <v>105</v>
      </c>
      <c r="B60" s="25" t="s">
        <v>106</v>
      </c>
      <c r="C60" s="26">
        <v>4500000</v>
      </c>
      <c r="D60" s="26">
        <v>0</v>
      </c>
      <c r="E60" s="26">
        <v>0</v>
      </c>
      <c r="F60" s="26">
        <f t="shared" si="5"/>
        <v>4500000</v>
      </c>
      <c r="G60" s="26">
        <v>4500000</v>
      </c>
      <c r="H60" s="33">
        <v>4500000</v>
      </c>
      <c r="I60" s="33">
        <f t="shared" si="6"/>
        <v>0</v>
      </c>
      <c r="J60" s="33">
        <f t="shared" si="8"/>
        <v>0</v>
      </c>
    </row>
    <row r="61" spans="1:10" s="27" customFormat="1" ht="17.25" customHeight="1" x14ac:dyDescent="0.25">
      <c r="A61" s="24" t="s">
        <v>107</v>
      </c>
      <c r="B61" s="25" t="s">
        <v>108</v>
      </c>
      <c r="C61" s="26">
        <v>600000</v>
      </c>
      <c r="D61" s="26">
        <v>395327.1</v>
      </c>
      <c r="E61" s="26">
        <v>0</v>
      </c>
      <c r="F61" s="26">
        <f t="shared" si="5"/>
        <v>995327.1</v>
      </c>
      <c r="G61" s="26">
        <v>965191.32</v>
      </c>
      <c r="H61" s="33">
        <v>955635</v>
      </c>
      <c r="I61" s="33">
        <f t="shared" si="6"/>
        <v>9556.3199999999488</v>
      </c>
      <c r="J61" s="33">
        <f t="shared" si="8"/>
        <v>30135.780000000028</v>
      </c>
    </row>
    <row r="62" spans="1:10" s="27" customFormat="1" ht="17.25" customHeight="1" x14ac:dyDescent="0.25">
      <c r="A62" s="24" t="s">
        <v>109</v>
      </c>
      <c r="B62" s="25" t="s">
        <v>110</v>
      </c>
      <c r="C62" s="26">
        <v>1000000</v>
      </c>
      <c r="D62" s="26">
        <v>0</v>
      </c>
      <c r="E62" s="26">
        <v>0</v>
      </c>
      <c r="F62" s="26">
        <f t="shared" si="5"/>
        <v>1000000</v>
      </c>
      <c r="G62" s="26">
        <v>1000000</v>
      </c>
      <c r="H62" s="33">
        <v>1000000</v>
      </c>
      <c r="I62" s="33">
        <f t="shared" si="6"/>
        <v>0</v>
      </c>
      <c r="J62" s="33">
        <f t="shared" si="8"/>
        <v>0</v>
      </c>
    </row>
    <row r="63" spans="1:10" s="27" customFormat="1" ht="17.25" customHeight="1" x14ac:dyDescent="0.25">
      <c r="A63" s="24" t="s">
        <v>111</v>
      </c>
      <c r="B63" s="25" t="s">
        <v>112</v>
      </c>
      <c r="C63" s="26">
        <v>400000</v>
      </c>
      <c r="D63" s="26">
        <v>9020.1200000000008</v>
      </c>
      <c r="E63" s="26">
        <v>0</v>
      </c>
      <c r="F63" s="26">
        <f>C63+D63+E63</f>
        <v>409020.12</v>
      </c>
      <c r="G63" s="26">
        <v>374826.71</v>
      </c>
      <c r="H63" s="33">
        <v>367352.75</v>
      </c>
      <c r="I63" s="33">
        <f>G63-H63</f>
        <v>7473.960000000021</v>
      </c>
      <c r="J63" s="33">
        <f t="shared" si="8"/>
        <v>34193.409999999974</v>
      </c>
    </row>
    <row r="64" spans="1:10" s="27" customFormat="1" ht="17.25" customHeight="1" x14ac:dyDescent="0.25">
      <c r="A64" s="24" t="s">
        <v>113</v>
      </c>
      <c r="B64" s="25" t="s">
        <v>114</v>
      </c>
      <c r="C64" s="26">
        <v>70000</v>
      </c>
      <c r="D64" s="26">
        <v>0</v>
      </c>
      <c r="E64" s="26">
        <v>12000</v>
      </c>
      <c r="F64" s="26">
        <f>C64+D64+E64</f>
        <v>82000</v>
      </c>
      <c r="G64" s="26">
        <v>80037</v>
      </c>
      <c r="H64" s="33">
        <v>80037</v>
      </c>
      <c r="I64" s="33">
        <f>G64-H64</f>
        <v>0</v>
      </c>
      <c r="J64" s="33">
        <f t="shared" si="8"/>
        <v>1963</v>
      </c>
    </row>
    <row r="65" spans="1:10" s="27" customFormat="1" ht="17.25" customHeight="1" x14ac:dyDescent="0.25">
      <c r="A65" s="24" t="s">
        <v>115</v>
      </c>
      <c r="B65" s="25" t="s">
        <v>116</v>
      </c>
      <c r="C65" s="26">
        <v>150000</v>
      </c>
      <c r="D65" s="26">
        <v>94536</v>
      </c>
      <c r="E65" s="26">
        <v>0</v>
      </c>
      <c r="F65" s="26">
        <f>C65+D65+E65</f>
        <v>244536</v>
      </c>
      <c r="G65" s="26">
        <v>237525</v>
      </c>
      <c r="H65" s="33">
        <v>93600</v>
      </c>
      <c r="I65" s="33">
        <f>G65-H65</f>
        <v>143925</v>
      </c>
      <c r="J65" s="33">
        <f t="shared" si="8"/>
        <v>7011</v>
      </c>
    </row>
    <row r="66" spans="1:10" s="27" customFormat="1" ht="17.25" customHeight="1" x14ac:dyDescent="0.25">
      <c r="A66" s="24" t="s">
        <v>117</v>
      </c>
      <c r="B66" s="25" t="s">
        <v>118</v>
      </c>
      <c r="C66" s="26">
        <v>50000</v>
      </c>
      <c r="D66" s="26">
        <v>280.8</v>
      </c>
      <c r="E66" s="26">
        <v>0</v>
      </c>
      <c r="F66" s="26">
        <f>C66+D66+E66</f>
        <v>50280.800000000003</v>
      </c>
      <c r="G66" s="26">
        <v>9211.2000000000007</v>
      </c>
      <c r="H66" s="33">
        <v>0</v>
      </c>
      <c r="I66" s="33">
        <f>G66-H66</f>
        <v>9211.2000000000007</v>
      </c>
      <c r="J66" s="33">
        <f t="shared" si="8"/>
        <v>41069.600000000006</v>
      </c>
    </row>
    <row r="67" spans="1:10" ht="24" customHeight="1" thickBot="1" x14ac:dyDescent="0.3">
      <c r="A67" s="24" t="s">
        <v>119</v>
      </c>
      <c r="B67" s="34" t="s">
        <v>120</v>
      </c>
      <c r="C67" s="26">
        <v>0</v>
      </c>
      <c r="D67" s="26">
        <v>0</v>
      </c>
      <c r="E67" s="26">
        <v>0</v>
      </c>
      <c r="F67" s="26">
        <f t="shared" ref="F67:F133" si="9">C67+D67+E67</f>
        <v>0</v>
      </c>
      <c r="G67" s="26">
        <v>0</v>
      </c>
      <c r="H67" s="33">
        <v>0</v>
      </c>
      <c r="I67" s="33">
        <f>G67-H67</f>
        <v>0</v>
      </c>
      <c r="J67" s="33">
        <f t="shared" si="8"/>
        <v>0</v>
      </c>
    </row>
    <row r="68" spans="1:10" ht="16.5" thickTop="1" thickBot="1" x14ac:dyDescent="0.3">
      <c r="A68" s="12" t="s">
        <v>2</v>
      </c>
      <c r="B68" s="13" t="s">
        <v>3</v>
      </c>
      <c r="C68" s="14" t="s">
        <v>4</v>
      </c>
      <c r="D68" s="15"/>
      <c r="E68" s="15"/>
      <c r="F68" s="16"/>
      <c r="G68" s="13" t="s">
        <v>5</v>
      </c>
      <c r="H68" s="17" t="s">
        <v>6</v>
      </c>
      <c r="I68" s="13" t="s">
        <v>7</v>
      </c>
      <c r="J68" s="13" t="s">
        <v>8</v>
      </c>
    </row>
    <row r="69" spans="1:10" ht="27" customHeight="1" thickTop="1" thickBot="1" x14ac:dyDescent="0.3">
      <c r="A69" s="18"/>
      <c r="B69" s="19"/>
      <c r="C69" s="20" t="s">
        <v>9</v>
      </c>
      <c r="D69" s="20" t="s">
        <v>10</v>
      </c>
      <c r="E69" s="20" t="s">
        <v>11</v>
      </c>
      <c r="F69" s="21" t="s">
        <v>12</v>
      </c>
      <c r="G69" s="19"/>
      <c r="H69" s="22"/>
      <c r="I69" s="19"/>
      <c r="J69" s="19"/>
    </row>
    <row r="70" spans="1:10" s="27" customFormat="1" ht="20.25" customHeight="1" thickTop="1" x14ac:dyDescent="0.25">
      <c r="A70" s="24" t="s">
        <v>121</v>
      </c>
      <c r="B70" s="34" t="s">
        <v>122</v>
      </c>
      <c r="C70" s="26">
        <v>50000</v>
      </c>
      <c r="D70" s="26">
        <v>0</v>
      </c>
      <c r="E70" s="26">
        <v>0</v>
      </c>
      <c r="F70" s="26">
        <f t="shared" si="9"/>
        <v>50000</v>
      </c>
      <c r="G70" s="26">
        <v>0</v>
      </c>
      <c r="H70" s="33">
        <v>0</v>
      </c>
      <c r="I70" s="33">
        <f t="shared" ref="I70:I105" si="10">G70-H70</f>
        <v>0</v>
      </c>
      <c r="J70" s="33">
        <f t="shared" si="8"/>
        <v>50000</v>
      </c>
    </row>
    <row r="71" spans="1:10" s="27" customFormat="1" ht="20.25" customHeight="1" x14ac:dyDescent="0.25">
      <c r="A71" s="24" t="s">
        <v>123</v>
      </c>
      <c r="B71" s="34" t="s">
        <v>124</v>
      </c>
      <c r="C71" s="26">
        <v>0</v>
      </c>
      <c r="D71" s="26">
        <v>0</v>
      </c>
      <c r="E71" s="26">
        <v>0</v>
      </c>
      <c r="F71" s="26">
        <f t="shared" si="9"/>
        <v>0</v>
      </c>
      <c r="G71" s="26">
        <v>0</v>
      </c>
      <c r="H71" s="33">
        <v>0</v>
      </c>
      <c r="I71" s="33">
        <f t="shared" si="10"/>
        <v>0</v>
      </c>
      <c r="J71" s="33">
        <f t="shared" si="8"/>
        <v>0</v>
      </c>
    </row>
    <row r="72" spans="1:10" s="27" customFormat="1" ht="20.25" customHeight="1" x14ac:dyDescent="0.25">
      <c r="A72" s="24" t="s">
        <v>125</v>
      </c>
      <c r="B72" s="34" t="s">
        <v>126</v>
      </c>
      <c r="C72" s="26">
        <v>300000</v>
      </c>
      <c r="D72" s="26">
        <v>517.87</v>
      </c>
      <c r="E72" s="26">
        <v>0</v>
      </c>
      <c r="F72" s="26">
        <f t="shared" si="9"/>
        <v>300517.87</v>
      </c>
      <c r="G72" s="26">
        <v>289334.7</v>
      </c>
      <c r="H72" s="33">
        <v>0</v>
      </c>
      <c r="I72" s="33">
        <f t="shared" si="10"/>
        <v>289334.7</v>
      </c>
      <c r="J72" s="33">
        <f t="shared" si="8"/>
        <v>11183.169999999984</v>
      </c>
    </row>
    <row r="73" spans="1:10" s="27" customFormat="1" ht="20.25" customHeight="1" x14ac:dyDescent="0.25">
      <c r="A73" s="24" t="s">
        <v>127</v>
      </c>
      <c r="B73" s="34" t="s">
        <v>128</v>
      </c>
      <c r="C73" s="26">
        <v>70000</v>
      </c>
      <c r="D73" s="26">
        <v>1102.02</v>
      </c>
      <c r="E73" s="26">
        <v>0</v>
      </c>
      <c r="F73" s="26">
        <f t="shared" si="9"/>
        <v>71102.02</v>
      </c>
      <c r="G73" s="26">
        <v>0</v>
      </c>
      <c r="H73" s="33">
        <v>0</v>
      </c>
      <c r="I73" s="33">
        <f t="shared" si="10"/>
        <v>0</v>
      </c>
      <c r="J73" s="33">
        <f t="shared" si="8"/>
        <v>71102.02</v>
      </c>
    </row>
    <row r="74" spans="1:10" s="27" customFormat="1" ht="20.25" customHeight="1" x14ac:dyDescent="0.25">
      <c r="A74" s="24" t="s">
        <v>129</v>
      </c>
      <c r="B74" s="34" t="s">
        <v>130</v>
      </c>
      <c r="C74" s="26">
        <v>30000</v>
      </c>
      <c r="D74" s="26">
        <v>29754.6</v>
      </c>
      <c r="E74" s="26">
        <v>0</v>
      </c>
      <c r="F74" s="26">
        <f t="shared" si="9"/>
        <v>59754.6</v>
      </c>
      <c r="G74" s="26">
        <v>29754.6</v>
      </c>
      <c r="H74" s="33">
        <v>27397.8</v>
      </c>
      <c r="I74" s="33">
        <f t="shared" si="10"/>
        <v>2356.7999999999993</v>
      </c>
      <c r="J74" s="33">
        <f t="shared" si="8"/>
        <v>30000</v>
      </c>
    </row>
    <row r="75" spans="1:10" s="27" customFormat="1" ht="20.25" customHeight="1" x14ac:dyDescent="0.25">
      <c r="A75" s="24" t="s">
        <v>131</v>
      </c>
      <c r="B75" s="34" t="s">
        <v>132</v>
      </c>
      <c r="C75" s="26">
        <v>0</v>
      </c>
      <c r="D75" s="26">
        <v>0</v>
      </c>
      <c r="E75" s="26">
        <v>0</v>
      </c>
      <c r="F75" s="26">
        <f t="shared" si="9"/>
        <v>0</v>
      </c>
      <c r="G75" s="26">
        <v>0</v>
      </c>
      <c r="H75" s="33">
        <v>0</v>
      </c>
      <c r="I75" s="33">
        <f t="shared" si="10"/>
        <v>0</v>
      </c>
      <c r="J75" s="33">
        <f t="shared" si="8"/>
        <v>0</v>
      </c>
    </row>
    <row r="76" spans="1:10" s="27" customFormat="1" ht="20.25" customHeight="1" x14ac:dyDescent="0.25">
      <c r="A76" s="24" t="s">
        <v>133</v>
      </c>
      <c r="B76" s="34" t="s">
        <v>134</v>
      </c>
      <c r="C76" s="26">
        <v>5000</v>
      </c>
      <c r="D76" s="26">
        <v>0</v>
      </c>
      <c r="E76" s="26">
        <v>0</v>
      </c>
      <c r="F76" s="26">
        <f t="shared" si="9"/>
        <v>5000</v>
      </c>
      <c r="G76" s="26">
        <v>0</v>
      </c>
      <c r="H76" s="33">
        <v>0</v>
      </c>
      <c r="I76" s="33">
        <f t="shared" si="10"/>
        <v>0</v>
      </c>
      <c r="J76" s="33">
        <f t="shared" si="8"/>
        <v>5000</v>
      </c>
    </row>
    <row r="77" spans="1:10" s="27" customFormat="1" ht="20.25" customHeight="1" x14ac:dyDescent="0.25">
      <c r="A77" s="24" t="s">
        <v>135</v>
      </c>
      <c r="B77" s="34" t="s">
        <v>136</v>
      </c>
      <c r="C77" s="26">
        <v>80000</v>
      </c>
      <c r="D77" s="26">
        <v>79992</v>
      </c>
      <c r="E77" s="26">
        <v>0</v>
      </c>
      <c r="F77" s="26">
        <f t="shared" si="9"/>
        <v>159992</v>
      </c>
      <c r="G77" s="26">
        <v>79200</v>
      </c>
      <c r="H77" s="33">
        <v>79200</v>
      </c>
      <c r="I77" s="33">
        <f t="shared" si="10"/>
        <v>0</v>
      </c>
      <c r="J77" s="33">
        <f t="shared" si="8"/>
        <v>80792</v>
      </c>
    </row>
    <row r="78" spans="1:10" s="27" customFormat="1" ht="20.25" customHeight="1" x14ac:dyDescent="0.25">
      <c r="A78" s="24" t="s">
        <v>137</v>
      </c>
      <c r="B78" s="34" t="s">
        <v>138</v>
      </c>
      <c r="C78" s="26">
        <v>90000</v>
      </c>
      <c r="D78" s="26">
        <v>89942.52</v>
      </c>
      <c r="E78" s="26">
        <v>0</v>
      </c>
      <c r="F78" s="26">
        <f t="shared" si="9"/>
        <v>179942.52000000002</v>
      </c>
      <c r="G78" s="26">
        <v>89052</v>
      </c>
      <c r="H78" s="33">
        <v>89052</v>
      </c>
      <c r="I78" s="33">
        <f t="shared" si="10"/>
        <v>0</v>
      </c>
      <c r="J78" s="33">
        <f t="shared" si="8"/>
        <v>90890.520000000019</v>
      </c>
    </row>
    <row r="79" spans="1:10" s="27" customFormat="1" ht="20.25" customHeight="1" x14ac:dyDescent="0.25">
      <c r="A79" s="24" t="s">
        <v>139</v>
      </c>
      <c r="B79" s="34" t="s">
        <v>140</v>
      </c>
      <c r="C79" s="26">
        <v>70000</v>
      </c>
      <c r="D79" s="26">
        <v>648</v>
      </c>
      <c r="E79" s="26">
        <v>0</v>
      </c>
      <c r="F79" s="26">
        <f t="shared" si="9"/>
        <v>70648</v>
      </c>
      <c r="G79" s="26">
        <v>0</v>
      </c>
      <c r="H79" s="33">
        <v>0</v>
      </c>
      <c r="I79" s="33">
        <f t="shared" si="10"/>
        <v>0</v>
      </c>
      <c r="J79" s="33">
        <f t="shared" si="8"/>
        <v>70648</v>
      </c>
    </row>
    <row r="80" spans="1:10" s="27" customFormat="1" ht="20.25" customHeight="1" x14ac:dyDescent="0.25">
      <c r="A80" s="24" t="s">
        <v>141</v>
      </c>
      <c r="B80" s="34" t="s">
        <v>142</v>
      </c>
      <c r="C80" s="26">
        <v>15000</v>
      </c>
      <c r="D80" s="26">
        <v>0</v>
      </c>
      <c r="E80" s="26">
        <v>0</v>
      </c>
      <c r="F80" s="26">
        <f t="shared" si="9"/>
        <v>15000</v>
      </c>
      <c r="G80" s="26">
        <v>0</v>
      </c>
      <c r="H80" s="33">
        <v>0</v>
      </c>
      <c r="I80" s="33">
        <f t="shared" si="10"/>
        <v>0</v>
      </c>
      <c r="J80" s="33">
        <f t="shared" si="8"/>
        <v>15000</v>
      </c>
    </row>
    <row r="81" spans="1:10" s="27" customFormat="1" ht="20.25" customHeight="1" x14ac:dyDescent="0.25">
      <c r="A81" s="24" t="s">
        <v>143</v>
      </c>
      <c r="B81" s="34" t="s">
        <v>144</v>
      </c>
      <c r="C81" s="26">
        <v>200000</v>
      </c>
      <c r="D81" s="26">
        <v>171588</v>
      </c>
      <c r="E81" s="26">
        <v>0</v>
      </c>
      <c r="F81" s="26">
        <f>C81+D81+E81</f>
        <v>371588</v>
      </c>
      <c r="G81" s="26">
        <v>169680</v>
      </c>
      <c r="H81" s="33">
        <v>0</v>
      </c>
      <c r="I81" s="33">
        <f>G81-H81</f>
        <v>169680</v>
      </c>
      <c r="J81" s="33">
        <f>F81-G81</f>
        <v>201908</v>
      </c>
    </row>
    <row r="82" spans="1:10" s="27" customFormat="1" ht="20.25" customHeight="1" x14ac:dyDescent="0.25">
      <c r="A82" s="24" t="s">
        <v>145</v>
      </c>
      <c r="B82" s="34" t="s">
        <v>146</v>
      </c>
      <c r="C82" s="26">
        <v>0</v>
      </c>
      <c r="D82" s="26">
        <v>0</v>
      </c>
      <c r="E82" s="26">
        <v>0</v>
      </c>
      <c r="F82" s="26">
        <f>C82+D82+E82</f>
        <v>0</v>
      </c>
      <c r="G82" s="26">
        <v>0</v>
      </c>
      <c r="H82" s="33">
        <v>0</v>
      </c>
      <c r="I82" s="33">
        <f>G82-H82</f>
        <v>0</v>
      </c>
      <c r="J82" s="33">
        <f>F82-G82</f>
        <v>0</v>
      </c>
    </row>
    <row r="83" spans="1:10" s="27" customFormat="1" ht="20.25" customHeight="1" x14ac:dyDescent="0.25">
      <c r="A83" s="24" t="s">
        <v>147</v>
      </c>
      <c r="B83" s="34" t="s">
        <v>148</v>
      </c>
      <c r="C83" s="26">
        <v>400000</v>
      </c>
      <c r="D83" s="26">
        <v>190300</v>
      </c>
      <c r="E83" s="26">
        <v>0</v>
      </c>
      <c r="F83" s="26">
        <f t="shared" si="9"/>
        <v>590300</v>
      </c>
      <c r="G83" s="26">
        <v>380300</v>
      </c>
      <c r="H83" s="33">
        <v>380000</v>
      </c>
      <c r="I83" s="33">
        <f t="shared" si="10"/>
        <v>300</v>
      </c>
      <c r="J83" s="33">
        <f t="shared" si="8"/>
        <v>210000</v>
      </c>
    </row>
    <row r="84" spans="1:10" s="27" customFormat="1" ht="20.25" customHeight="1" x14ac:dyDescent="0.25">
      <c r="A84" s="24" t="s">
        <v>149</v>
      </c>
      <c r="B84" s="31" t="s">
        <v>150</v>
      </c>
      <c r="C84" s="26">
        <v>30000</v>
      </c>
      <c r="D84" s="26">
        <v>19940</v>
      </c>
      <c r="E84" s="26">
        <v>0</v>
      </c>
      <c r="F84" s="26">
        <f t="shared" si="9"/>
        <v>49940</v>
      </c>
      <c r="G84" s="26">
        <v>46010</v>
      </c>
      <c r="H84" s="33">
        <v>46010</v>
      </c>
      <c r="I84" s="33">
        <f t="shared" si="10"/>
        <v>0</v>
      </c>
      <c r="J84" s="33">
        <f t="shared" si="8"/>
        <v>3930</v>
      </c>
    </row>
    <row r="85" spans="1:10" s="27" customFormat="1" ht="20.25" customHeight="1" x14ac:dyDescent="0.25">
      <c r="A85" s="24" t="s">
        <v>151</v>
      </c>
      <c r="B85" s="34" t="s">
        <v>152</v>
      </c>
      <c r="C85" s="26">
        <v>54000</v>
      </c>
      <c r="D85" s="26">
        <v>134.19999999999999</v>
      </c>
      <c r="E85" s="26">
        <v>0</v>
      </c>
      <c r="F85" s="26">
        <f>C85+D85+E85</f>
        <v>54134.2</v>
      </c>
      <c r="G85" s="26">
        <v>134.19999999999999</v>
      </c>
      <c r="H85" s="33">
        <v>0</v>
      </c>
      <c r="I85" s="33">
        <f>G85-H85</f>
        <v>134.19999999999999</v>
      </c>
      <c r="J85" s="33">
        <f>F85-G85</f>
        <v>54000</v>
      </c>
    </row>
    <row r="86" spans="1:10" s="27" customFormat="1" ht="15.75" customHeight="1" x14ac:dyDescent="0.25">
      <c r="A86" s="24" t="s">
        <v>153</v>
      </c>
      <c r="B86" s="34" t="s">
        <v>154</v>
      </c>
      <c r="C86" s="26">
        <v>300000</v>
      </c>
      <c r="D86" s="26">
        <v>0</v>
      </c>
      <c r="E86" s="26">
        <v>0</v>
      </c>
      <c r="F86" s="26">
        <f t="shared" si="9"/>
        <v>300000</v>
      </c>
      <c r="G86" s="26">
        <v>300000</v>
      </c>
      <c r="H86" s="33">
        <v>300000</v>
      </c>
      <c r="I86" s="33">
        <f t="shared" si="10"/>
        <v>0</v>
      </c>
      <c r="J86" s="33">
        <f t="shared" si="8"/>
        <v>0</v>
      </c>
    </row>
    <row r="87" spans="1:10" s="27" customFormat="1" ht="15.75" customHeight="1" x14ac:dyDescent="0.25">
      <c r="A87" s="24" t="s">
        <v>155</v>
      </c>
      <c r="B87" s="34" t="s">
        <v>156</v>
      </c>
      <c r="C87" s="26">
        <v>500000</v>
      </c>
      <c r="D87" s="26">
        <v>0</v>
      </c>
      <c r="E87" s="26">
        <v>0</v>
      </c>
      <c r="F87" s="26">
        <f t="shared" si="9"/>
        <v>500000</v>
      </c>
      <c r="G87" s="26">
        <v>500000</v>
      </c>
      <c r="H87" s="33">
        <v>500000</v>
      </c>
      <c r="I87" s="33">
        <f t="shared" si="10"/>
        <v>0</v>
      </c>
      <c r="J87" s="33">
        <f t="shared" si="8"/>
        <v>0</v>
      </c>
    </row>
    <row r="88" spans="1:10" s="27" customFormat="1" ht="15.75" customHeight="1" x14ac:dyDescent="0.25">
      <c r="A88" s="24" t="s">
        <v>157</v>
      </c>
      <c r="B88" s="34" t="s">
        <v>158</v>
      </c>
      <c r="C88" s="26">
        <v>580000</v>
      </c>
      <c r="D88" s="26">
        <v>2986.8</v>
      </c>
      <c r="E88" s="26">
        <v>0</v>
      </c>
      <c r="F88" s="26">
        <f t="shared" si="9"/>
        <v>582986.80000000005</v>
      </c>
      <c r="G88" s="26">
        <v>582986.80000000005</v>
      </c>
      <c r="H88" s="33">
        <v>580000</v>
      </c>
      <c r="I88" s="33">
        <f t="shared" si="10"/>
        <v>2986.8000000000466</v>
      </c>
      <c r="J88" s="33">
        <f t="shared" si="8"/>
        <v>0</v>
      </c>
    </row>
    <row r="89" spans="1:10" s="27" customFormat="1" ht="15.75" customHeight="1" x14ac:dyDescent="0.25">
      <c r="A89" s="24" t="s">
        <v>159</v>
      </c>
      <c r="B89" s="34" t="s">
        <v>160</v>
      </c>
      <c r="C89" s="26">
        <v>35000</v>
      </c>
      <c r="D89" s="26">
        <v>0</v>
      </c>
      <c r="E89" s="26">
        <v>-10000</v>
      </c>
      <c r="F89" s="26">
        <f t="shared" si="9"/>
        <v>25000</v>
      </c>
      <c r="G89" s="26">
        <v>24997.7</v>
      </c>
      <c r="H89" s="33">
        <v>24997.7</v>
      </c>
      <c r="I89" s="33">
        <f t="shared" si="10"/>
        <v>0</v>
      </c>
      <c r="J89" s="33">
        <f t="shared" si="8"/>
        <v>2.2999999999992724</v>
      </c>
    </row>
    <row r="90" spans="1:10" s="27" customFormat="1" ht="20.25" customHeight="1" x14ac:dyDescent="0.25">
      <c r="A90" s="24" t="s">
        <v>161</v>
      </c>
      <c r="B90" s="34" t="s">
        <v>162</v>
      </c>
      <c r="C90" s="26">
        <v>44000</v>
      </c>
      <c r="D90" s="26">
        <v>0</v>
      </c>
      <c r="E90" s="26">
        <v>0</v>
      </c>
      <c r="F90" s="26">
        <f t="shared" si="9"/>
        <v>44000</v>
      </c>
      <c r="G90" s="26">
        <v>588.30999999999995</v>
      </c>
      <c r="H90" s="33">
        <v>0</v>
      </c>
      <c r="I90" s="33">
        <f t="shared" si="10"/>
        <v>588.30999999999995</v>
      </c>
      <c r="J90" s="33">
        <f t="shared" si="8"/>
        <v>43411.69</v>
      </c>
    </row>
    <row r="91" spans="1:10" s="27" customFormat="1" ht="20.25" customHeight="1" x14ac:dyDescent="0.25">
      <c r="A91" s="24" t="s">
        <v>163</v>
      </c>
      <c r="B91" s="25" t="s">
        <v>164</v>
      </c>
      <c r="C91" s="26">
        <v>150000</v>
      </c>
      <c r="D91" s="26">
        <v>45595.199999999997</v>
      </c>
      <c r="E91" s="26">
        <v>10000</v>
      </c>
      <c r="F91" s="26">
        <f t="shared" si="9"/>
        <v>205595.2</v>
      </c>
      <c r="G91" s="26">
        <v>199982.4</v>
      </c>
      <c r="H91" s="33">
        <v>103147.2</v>
      </c>
      <c r="I91" s="33">
        <f t="shared" si="10"/>
        <v>96835.199999999997</v>
      </c>
      <c r="J91" s="33">
        <f t="shared" si="8"/>
        <v>5612.8000000000175</v>
      </c>
    </row>
    <row r="92" spans="1:10" s="27" customFormat="1" ht="20.25" customHeight="1" x14ac:dyDescent="0.25">
      <c r="A92" s="24" t="s">
        <v>165</v>
      </c>
      <c r="B92" s="25" t="s">
        <v>166</v>
      </c>
      <c r="C92" s="26">
        <v>0</v>
      </c>
      <c r="D92" s="26">
        <v>0</v>
      </c>
      <c r="E92" s="26">
        <v>500000</v>
      </c>
      <c r="F92" s="26">
        <f>C92+D92+E92</f>
        <v>500000</v>
      </c>
      <c r="G92" s="26">
        <v>0</v>
      </c>
      <c r="H92" s="33">
        <v>0</v>
      </c>
      <c r="I92" s="33">
        <f>G92-H92</f>
        <v>0</v>
      </c>
      <c r="J92" s="33">
        <f>F92-G92</f>
        <v>500000</v>
      </c>
    </row>
    <row r="93" spans="1:10" s="27" customFormat="1" ht="20.25" customHeight="1" x14ac:dyDescent="0.25">
      <c r="A93" s="28" t="s">
        <v>167</v>
      </c>
      <c r="B93" s="29"/>
      <c r="C93" s="30">
        <f>SUM(C50:C92)</f>
        <v>11748600</v>
      </c>
      <c r="D93" s="30">
        <f t="shared" ref="D93:I93" si="11">SUM(D50:D92)</f>
        <v>1689386.8100000003</v>
      </c>
      <c r="E93" s="30">
        <f t="shared" si="11"/>
        <v>350000</v>
      </c>
      <c r="F93" s="30">
        <f t="shared" si="11"/>
        <v>13787986.809999997</v>
      </c>
      <c r="G93" s="30">
        <f t="shared" si="11"/>
        <v>11286702.499999998</v>
      </c>
      <c r="H93" s="30">
        <f t="shared" si="11"/>
        <v>10043021.449999999</v>
      </c>
      <c r="I93" s="30">
        <f t="shared" si="11"/>
        <v>1243681.0499999998</v>
      </c>
      <c r="J93" s="30">
        <f>SUM(J50:J92)</f>
        <v>2501284.31</v>
      </c>
    </row>
    <row r="94" spans="1:10" s="27" customFormat="1" ht="20.25" customHeight="1" x14ac:dyDescent="0.25">
      <c r="A94" s="24" t="s">
        <v>168</v>
      </c>
      <c r="B94" s="34" t="s">
        <v>169</v>
      </c>
      <c r="C94" s="26">
        <v>0</v>
      </c>
      <c r="D94" s="26">
        <v>0</v>
      </c>
      <c r="E94" s="26">
        <v>0</v>
      </c>
      <c r="F94" s="26">
        <f t="shared" ref="F94:F102" si="12">C94+D94+E94</f>
        <v>0</v>
      </c>
      <c r="G94" s="26">
        <v>0</v>
      </c>
      <c r="H94" s="26">
        <v>0</v>
      </c>
      <c r="I94" s="33">
        <f t="shared" ref="I94:I102" si="13">G94-H94</f>
        <v>0</v>
      </c>
      <c r="J94" s="33">
        <f t="shared" ref="J94:J102" si="14">F94-G94</f>
        <v>0</v>
      </c>
    </row>
    <row r="95" spans="1:10" s="27" customFormat="1" ht="20.25" customHeight="1" x14ac:dyDescent="0.25">
      <c r="A95" s="24" t="s">
        <v>170</v>
      </c>
      <c r="B95" s="34" t="s">
        <v>171</v>
      </c>
      <c r="C95" s="26">
        <v>82607.03</v>
      </c>
      <c r="D95" s="26">
        <v>0</v>
      </c>
      <c r="E95" s="26">
        <v>0</v>
      </c>
      <c r="F95" s="26">
        <f t="shared" si="12"/>
        <v>82607.03</v>
      </c>
      <c r="G95" s="26">
        <v>82607.03</v>
      </c>
      <c r="H95" s="26">
        <v>82607.03</v>
      </c>
      <c r="I95" s="33">
        <f t="shared" si="13"/>
        <v>0</v>
      </c>
      <c r="J95" s="33">
        <f t="shared" si="14"/>
        <v>0</v>
      </c>
    </row>
    <row r="96" spans="1:10" s="27" customFormat="1" ht="20.25" customHeight="1" x14ac:dyDescent="0.25">
      <c r="A96" s="24" t="s">
        <v>172</v>
      </c>
      <c r="B96" s="34" t="s">
        <v>173</v>
      </c>
      <c r="C96" s="26">
        <v>568830.61</v>
      </c>
      <c r="D96" s="26">
        <v>0</v>
      </c>
      <c r="E96" s="26">
        <v>0</v>
      </c>
      <c r="F96" s="26">
        <f t="shared" si="12"/>
        <v>568830.61</v>
      </c>
      <c r="G96" s="26">
        <v>568830.61</v>
      </c>
      <c r="H96" s="26">
        <v>568830.61</v>
      </c>
      <c r="I96" s="33">
        <f t="shared" si="13"/>
        <v>0</v>
      </c>
      <c r="J96" s="33">
        <f t="shared" si="14"/>
        <v>0</v>
      </c>
    </row>
    <row r="97" spans="1:10" s="27" customFormat="1" ht="20.25" customHeight="1" x14ac:dyDescent="0.25">
      <c r="A97" s="24" t="s">
        <v>174</v>
      </c>
      <c r="B97" s="34" t="s">
        <v>175</v>
      </c>
      <c r="C97" s="26">
        <v>920018.39</v>
      </c>
      <c r="D97" s="26">
        <v>0</v>
      </c>
      <c r="E97" s="26">
        <v>0</v>
      </c>
      <c r="F97" s="26">
        <f t="shared" si="12"/>
        <v>920018.39</v>
      </c>
      <c r="G97" s="26">
        <v>920018.39</v>
      </c>
      <c r="H97" s="26">
        <v>920018.39</v>
      </c>
      <c r="I97" s="33">
        <f t="shared" si="13"/>
        <v>0</v>
      </c>
      <c r="J97" s="33">
        <f t="shared" si="14"/>
        <v>0</v>
      </c>
    </row>
    <row r="98" spans="1:10" s="27" customFormat="1" ht="20.25" customHeight="1" thickBot="1" x14ac:dyDescent="0.3">
      <c r="A98" s="24" t="s">
        <v>176</v>
      </c>
      <c r="B98" s="34" t="s">
        <v>177</v>
      </c>
      <c r="C98" s="26">
        <v>1060282.79</v>
      </c>
      <c r="D98" s="26">
        <v>0</v>
      </c>
      <c r="E98" s="26">
        <v>0</v>
      </c>
      <c r="F98" s="26">
        <f t="shared" si="12"/>
        <v>1060282.79</v>
      </c>
      <c r="G98" s="26">
        <v>1060282.79</v>
      </c>
      <c r="H98" s="26">
        <v>1060282.79</v>
      </c>
      <c r="I98" s="33">
        <f t="shared" si="13"/>
        <v>0</v>
      </c>
      <c r="J98" s="33">
        <f t="shared" si="14"/>
        <v>0</v>
      </c>
    </row>
    <row r="99" spans="1:10" ht="16.5" thickTop="1" thickBot="1" x14ac:dyDescent="0.3">
      <c r="A99" s="12" t="s">
        <v>2</v>
      </c>
      <c r="B99" s="13" t="s">
        <v>3</v>
      </c>
      <c r="C99" s="14" t="s">
        <v>4</v>
      </c>
      <c r="D99" s="15"/>
      <c r="E99" s="15"/>
      <c r="F99" s="16"/>
      <c r="G99" s="13" t="s">
        <v>5</v>
      </c>
      <c r="H99" s="17" t="s">
        <v>6</v>
      </c>
      <c r="I99" s="13" t="s">
        <v>7</v>
      </c>
      <c r="J99" s="13" t="s">
        <v>8</v>
      </c>
    </row>
    <row r="100" spans="1:10" ht="27" customHeight="1" thickTop="1" thickBot="1" x14ac:dyDescent="0.3">
      <c r="A100" s="18"/>
      <c r="B100" s="19"/>
      <c r="C100" s="20" t="s">
        <v>9</v>
      </c>
      <c r="D100" s="20" t="s">
        <v>10</v>
      </c>
      <c r="E100" s="20" t="s">
        <v>11</v>
      </c>
      <c r="F100" s="21" t="s">
        <v>12</v>
      </c>
      <c r="G100" s="19"/>
      <c r="H100" s="22"/>
      <c r="I100" s="19"/>
      <c r="J100" s="19"/>
    </row>
    <row r="101" spans="1:10" ht="18" customHeight="1" thickTop="1" x14ac:dyDescent="0.25">
      <c r="A101" s="24" t="s">
        <v>178</v>
      </c>
      <c r="B101" s="34" t="s">
        <v>179</v>
      </c>
      <c r="C101" s="26">
        <v>1245294.1499999999</v>
      </c>
      <c r="D101" s="26">
        <v>0</v>
      </c>
      <c r="E101" s="26">
        <v>0</v>
      </c>
      <c r="F101" s="26">
        <f t="shared" si="12"/>
        <v>1245294.1499999999</v>
      </c>
      <c r="G101" s="26">
        <v>1245294.1499999999</v>
      </c>
      <c r="H101" s="26">
        <v>1245294.1499999999</v>
      </c>
      <c r="I101" s="33">
        <f>G101-H101</f>
        <v>0</v>
      </c>
      <c r="J101" s="33">
        <f>F101-G101</f>
        <v>0</v>
      </c>
    </row>
    <row r="102" spans="1:10" s="27" customFormat="1" ht="18" customHeight="1" x14ac:dyDescent="0.25">
      <c r="A102" s="24" t="s">
        <v>180</v>
      </c>
      <c r="B102" s="34" t="s">
        <v>181</v>
      </c>
      <c r="C102" s="26">
        <v>56756.37</v>
      </c>
      <c r="D102" s="26">
        <v>0</v>
      </c>
      <c r="E102" s="26">
        <v>0</v>
      </c>
      <c r="F102" s="26">
        <f t="shared" si="12"/>
        <v>56756.37</v>
      </c>
      <c r="G102" s="26">
        <v>19221.5</v>
      </c>
      <c r="H102" s="26">
        <v>19221.5</v>
      </c>
      <c r="I102" s="33">
        <f t="shared" si="13"/>
        <v>0</v>
      </c>
      <c r="J102" s="33">
        <f t="shared" si="14"/>
        <v>37534.870000000003</v>
      </c>
    </row>
    <row r="103" spans="1:10" s="27" customFormat="1" ht="18.75" customHeight="1" x14ac:dyDescent="0.25">
      <c r="A103" s="28" t="s">
        <v>182</v>
      </c>
      <c r="B103" s="29"/>
      <c r="C103" s="30">
        <f t="shared" ref="C103:J103" si="15">SUM(C94:C102)</f>
        <v>3933789.3400000003</v>
      </c>
      <c r="D103" s="30">
        <f t="shared" si="15"/>
        <v>0</v>
      </c>
      <c r="E103" s="30">
        <f t="shared" si="15"/>
        <v>0</v>
      </c>
      <c r="F103" s="30">
        <f t="shared" si="15"/>
        <v>3933789.3400000003</v>
      </c>
      <c r="G103" s="30">
        <f t="shared" si="15"/>
        <v>3896254.47</v>
      </c>
      <c r="H103" s="30">
        <f t="shared" si="15"/>
        <v>3896254.47</v>
      </c>
      <c r="I103" s="30">
        <f t="shared" si="15"/>
        <v>0</v>
      </c>
      <c r="J103" s="30">
        <f t="shared" si="15"/>
        <v>37534.870000000003</v>
      </c>
    </row>
    <row r="104" spans="1:10" s="27" customFormat="1" ht="20.25" customHeight="1" x14ac:dyDescent="0.25">
      <c r="A104" s="36" t="s">
        <v>183</v>
      </c>
      <c r="B104" s="37"/>
      <c r="C104" s="38">
        <f t="shared" ref="C104:J104" si="16">C30+C49+C93+C103</f>
        <v>54362489.340000004</v>
      </c>
      <c r="D104" s="38">
        <f t="shared" si="16"/>
        <v>1880927.8000000003</v>
      </c>
      <c r="E104" s="38">
        <f t="shared" si="16"/>
        <v>350000</v>
      </c>
      <c r="F104" s="38">
        <f t="shared" si="16"/>
        <v>56593417.140000001</v>
      </c>
      <c r="G104" s="38">
        <f t="shared" si="16"/>
        <v>50104849.480000012</v>
      </c>
      <c r="H104" s="38">
        <f t="shared" si="16"/>
        <v>48653555.480000004</v>
      </c>
      <c r="I104" s="38">
        <f t="shared" si="16"/>
        <v>1451294.0000000002</v>
      </c>
      <c r="J104" s="38">
        <f t="shared" si="16"/>
        <v>6488567.6600000001</v>
      </c>
    </row>
    <row r="105" spans="1:10" s="27" customFormat="1" ht="20.25" customHeight="1" x14ac:dyDescent="0.25">
      <c r="A105" s="24" t="s">
        <v>184</v>
      </c>
      <c r="B105" s="25" t="s">
        <v>185</v>
      </c>
      <c r="C105" s="26">
        <v>1000000</v>
      </c>
      <c r="D105" s="26">
        <v>0</v>
      </c>
      <c r="E105" s="26">
        <v>0</v>
      </c>
      <c r="F105" s="26">
        <f t="shared" si="9"/>
        <v>1000000</v>
      </c>
      <c r="G105" s="26">
        <v>1000000</v>
      </c>
      <c r="H105" s="26">
        <v>1000000</v>
      </c>
      <c r="I105" s="33">
        <f t="shared" si="10"/>
        <v>0</v>
      </c>
      <c r="J105" s="33">
        <f t="shared" si="8"/>
        <v>0</v>
      </c>
    </row>
    <row r="106" spans="1:10" s="27" customFormat="1" ht="20.25" customHeight="1" x14ac:dyDescent="0.25">
      <c r="A106" s="24" t="s">
        <v>186</v>
      </c>
      <c r="B106" s="34" t="s">
        <v>187</v>
      </c>
      <c r="C106" s="26">
        <v>1150000</v>
      </c>
      <c r="D106" s="26">
        <v>215000</v>
      </c>
      <c r="E106" s="26">
        <v>-153000</v>
      </c>
      <c r="F106" s="26">
        <f t="shared" si="9"/>
        <v>1212000</v>
      </c>
      <c r="G106" s="26">
        <v>1168000</v>
      </c>
      <c r="H106" s="26">
        <v>1032000</v>
      </c>
      <c r="I106" s="33">
        <f>G106-H106</f>
        <v>136000</v>
      </c>
      <c r="J106" s="33">
        <f t="shared" si="8"/>
        <v>44000</v>
      </c>
    </row>
    <row r="107" spans="1:10" s="27" customFormat="1" ht="20.25" customHeight="1" x14ac:dyDescent="0.25">
      <c r="A107" s="24" t="s">
        <v>188</v>
      </c>
      <c r="B107" s="34" t="s">
        <v>189</v>
      </c>
      <c r="C107" s="26">
        <v>0</v>
      </c>
      <c r="D107" s="26">
        <v>0</v>
      </c>
      <c r="E107" s="26">
        <v>0</v>
      </c>
      <c r="F107" s="26">
        <f t="shared" si="9"/>
        <v>0</v>
      </c>
      <c r="G107" s="26">
        <v>0</v>
      </c>
      <c r="H107" s="26">
        <v>0</v>
      </c>
      <c r="I107" s="33">
        <f>G107-H107</f>
        <v>0</v>
      </c>
      <c r="J107" s="33">
        <f>F107-G107</f>
        <v>0</v>
      </c>
    </row>
    <row r="108" spans="1:10" s="27" customFormat="1" ht="20.25" customHeight="1" x14ac:dyDescent="0.25">
      <c r="A108" s="24" t="s">
        <v>190</v>
      </c>
      <c r="B108" s="34" t="s">
        <v>191</v>
      </c>
      <c r="C108" s="26">
        <v>0</v>
      </c>
      <c r="D108" s="26">
        <v>10847.4</v>
      </c>
      <c r="E108" s="26">
        <v>0</v>
      </c>
      <c r="F108" s="26">
        <f t="shared" si="9"/>
        <v>10847.4</v>
      </c>
      <c r="G108" s="26">
        <v>10847.4</v>
      </c>
      <c r="H108" s="26">
        <v>0</v>
      </c>
      <c r="I108" s="33">
        <f>G108-H108</f>
        <v>10847.4</v>
      </c>
      <c r="J108" s="33">
        <f>F108-G108</f>
        <v>0</v>
      </c>
    </row>
    <row r="109" spans="1:10" s="27" customFormat="1" ht="18" customHeight="1" x14ac:dyDescent="0.25">
      <c r="A109" s="24" t="s">
        <v>192</v>
      </c>
      <c r="B109" s="34" t="s">
        <v>193</v>
      </c>
      <c r="C109" s="26">
        <v>60000</v>
      </c>
      <c r="D109" s="26">
        <v>0</v>
      </c>
      <c r="E109" s="26">
        <v>0</v>
      </c>
      <c r="F109" s="26">
        <f t="shared" si="9"/>
        <v>60000</v>
      </c>
      <c r="G109" s="26">
        <v>0</v>
      </c>
      <c r="H109" s="26">
        <v>0</v>
      </c>
      <c r="I109" s="33">
        <f>G109-H109</f>
        <v>0</v>
      </c>
      <c r="J109" s="33">
        <f>F109-G109</f>
        <v>60000</v>
      </c>
    </row>
    <row r="110" spans="1:10" s="27" customFormat="1" ht="18" customHeight="1" x14ac:dyDescent="0.25">
      <c r="A110" s="24" t="s">
        <v>194</v>
      </c>
      <c r="B110" s="31" t="s">
        <v>195</v>
      </c>
      <c r="C110" s="26">
        <v>0</v>
      </c>
      <c r="D110" s="26">
        <v>0</v>
      </c>
      <c r="E110" s="26">
        <v>0</v>
      </c>
      <c r="F110" s="26">
        <f t="shared" si="9"/>
        <v>0</v>
      </c>
      <c r="G110" s="26">
        <v>0</v>
      </c>
      <c r="H110" s="26">
        <v>0</v>
      </c>
      <c r="I110" s="33">
        <f>G110-H110</f>
        <v>0</v>
      </c>
      <c r="J110" s="33">
        <f>F110-G110</f>
        <v>0</v>
      </c>
    </row>
    <row r="111" spans="1:10" s="27" customFormat="1" ht="20.25" customHeight="1" x14ac:dyDescent="0.25">
      <c r="A111" s="28" t="s">
        <v>51</v>
      </c>
      <c r="B111" s="29"/>
      <c r="C111" s="30">
        <f>SUM(C105:C110)</f>
        <v>2210000</v>
      </c>
      <c r="D111" s="30">
        <f t="shared" ref="D111:J111" si="17">SUM(D105:D110)</f>
        <v>225847.4</v>
      </c>
      <c r="E111" s="30">
        <f t="shared" si="17"/>
        <v>-153000</v>
      </c>
      <c r="F111" s="30">
        <f t="shared" si="17"/>
        <v>2282847.4</v>
      </c>
      <c r="G111" s="30">
        <f t="shared" si="17"/>
        <v>2178847.4</v>
      </c>
      <c r="H111" s="30">
        <f t="shared" si="17"/>
        <v>2032000</v>
      </c>
      <c r="I111" s="30">
        <f t="shared" si="17"/>
        <v>146847.4</v>
      </c>
      <c r="J111" s="30">
        <f t="shared" si="17"/>
        <v>104000</v>
      </c>
    </row>
    <row r="112" spans="1:10" s="27" customFormat="1" ht="20.25" customHeight="1" x14ac:dyDescent="0.25">
      <c r="A112" s="24" t="s">
        <v>196</v>
      </c>
      <c r="B112" s="34" t="s">
        <v>197</v>
      </c>
      <c r="C112" s="26">
        <v>250000</v>
      </c>
      <c r="D112" s="26">
        <v>98000</v>
      </c>
      <c r="E112" s="26">
        <v>1933000</v>
      </c>
      <c r="F112" s="26">
        <f t="shared" si="9"/>
        <v>2281000</v>
      </c>
      <c r="G112" s="26">
        <v>2191000</v>
      </c>
      <c r="H112" s="26">
        <v>2018000</v>
      </c>
      <c r="I112" s="33">
        <f t="shared" ref="I112:I121" si="18">G112-H112</f>
        <v>173000</v>
      </c>
      <c r="J112" s="33">
        <f t="shared" ref="J112:J133" si="19">F112-G112</f>
        <v>90000</v>
      </c>
    </row>
    <row r="113" spans="1:10" s="27" customFormat="1" ht="20.25" customHeight="1" x14ac:dyDescent="0.25">
      <c r="A113" s="24" t="s">
        <v>198</v>
      </c>
      <c r="B113" s="34" t="s">
        <v>199</v>
      </c>
      <c r="C113" s="26">
        <v>3000000</v>
      </c>
      <c r="D113" s="26">
        <v>100000</v>
      </c>
      <c r="E113" s="26">
        <v>-2060000</v>
      </c>
      <c r="F113" s="26">
        <f t="shared" si="9"/>
        <v>1040000</v>
      </c>
      <c r="G113" s="26">
        <v>1040000</v>
      </c>
      <c r="H113" s="26">
        <v>1040000</v>
      </c>
      <c r="I113" s="33">
        <f t="shared" si="18"/>
        <v>0</v>
      </c>
      <c r="J113" s="33">
        <f t="shared" si="19"/>
        <v>0</v>
      </c>
    </row>
    <row r="114" spans="1:10" s="27" customFormat="1" ht="18" customHeight="1" x14ac:dyDescent="0.25">
      <c r="A114" s="24" t="s">
        <v>200</v>
      </c>
      <c r="B114" s="34" t="s">
        <v>201</v>
      </c>
      <c r="C114" s="26">
        <v>50000</v>
      </c>
      <c r="D114" s="26">
        <v>488.08</v>
      </c>
      <c r="E114" s="26">
        <v>0</v>
      </c>
      <c r="F114" s="26">
        <f t="shared" si="9"/>
        <v>50488.08</v>
      </c>
      <c r="G114" s="26">
        <v>8923.6</v>
      </c>
      <c r="H114" s="26">
        <v>8352</v>
      </c>
      <c r="I114" s="33">
        <f t="shared" si="18"/>
        <v>571.60000000000036</v>
      </c>
      <c r="J114" s="33">
        <f t="shared" si="19"/>
        <v>41564.480000000003</v>
      </c>
    </row>
    <row r="115" spans="1:10" s="27" customFormat="1" ht="20.25" customHeight="1" x14ac:dyDescent="0.25">
      <c r="A115" s="28" t="s">
        <v>84</v>
      </c>
      <c r="B115" s="29"/>
      <c r="C115" s="30">
        <f>SUM(C112:C114)</f>
        <v>3300000</v>
      </c>
      <c r="D115" s="30">
        <f>SUM(D112:D114)</f>
        <v>198488.08</v>
      </c>
      <c r="E115" s="30">
        <f t="shared" ref="E115:J115" si="20">SUM(E112:E114)</f>
        <v>-127000</v>
      </c>
      <c r="F115" s="30">
        <f t="shared" si="20"/>
        <v>3371488.08</v>
      </c>
      <c r="G115" s="30">
        <f t="shared" si="20"/>
        <v>3239923.6</v>
      </c>
      <c r="H115" s="30">
        <f t="shared" si="20"/>
        <v>3066352</v>
      </c>
      <c r="I115" s="30">
        <f t="shared" si="20"/>
        <v>173571.6</v>
      </c>
      <c r="J115" s="30">
        <f t="shared" si="20"/>
        <v>131564.48000000001</v>
      </c>
    </row>
    <row r="116" spans="1:10" s="27" customFormat="1" ht="20.25" customHeight="1" x14ac:dyDescent="0.25">
      <c r="A116" s="24" t="s">
        <v>202</v>
      </c>
      <c r="B116" s="25" t="s">
        <v>203</v>
      </c>
      <c r="C116" s="26">
        <v>30000</v>
      </c>
      <c r="D116" s="26">
        <v>15370.58</v>
      </c>
      <c r="E116" s="26">
        <v>0</v>
      </c>
      <c r="F116" s="26">
        <f t="shared" si="9"/>
        <v>45370.58</v>
      </c>
      <c r="G116" s="26">
        <v>15218.4</v>
      </c>
      <c r="H116" s="26">
        <v>15218.4</v>
      </c>
      <c r="I116" s="33">
        <f t="shared" si="18"/>
        <v>0</v>
      </c>
      <c r="J116" s="33">
        <f t="shared" si="19"/>
        <v>30152.18</v>
      </c>
    </row>
    <row r="117" spans="1:10" s="27" customFormat="1" ht="20.25" customHeight="1" x14ac:dyDescent="0.25">
      <c r="A117" s="24" t="s">
        <v>204</v>
      </c>
      <c r="B117" s="34" t="s">
        <v>205</v>
      </c>
      <c r="C117" s="26">
        <v>50000</v>
      </c>
      <c r="D117" s="26">
        <v>45457.27</v>
      </c>
      <c r="E117" s="26">
        <v>0</v>
      </c>
      <c r="F117" s="26">
        <f t="shared" si="9"/>
        <v>95457.26999999999</v>
      </c>
      <c r="G117" s="26">
        <v>45007.199999999997</v>
      </c>
      <c r="H117" s="26">
        <v>45007.199999999997</v>
      </c>
      <c r="I117" s="33">
        <f t="shared" si="18"/>
        <v>0</v>
      </c>
      <c r="J117" s="33">
        <f t="shared" si="19"/>
        <v>50450.069999999992</v>
      </c>
    </row>
    <row r="118" spans="1:10" s="27" customFormat="1" ht="20.25" customHeight="1" x14ac:dyDescent="0.25">
      <c r="A118" s="24" t="s">
        <v>206</v>
      </c>
      <c r="B118" s="34" t="s">
        <v>207</v>
      </c>
      <c r="C118" s="26">
        <v>100000</v>
      </c>
      <c r="D118" s="26">
        <v>83191.679999999993</v>
      </c>
      <c r="E118" s="26">
        <v>0</v>
      </c>
      <c r="F118" s="26">
        <f t="shared" si="9"/>
        <v>183191.67999999999</v>
      </c>
      <c r="G118" s="26">
        <v>82368</v>
      </c>
      <c r="H118" s="26">
        <v>82368</v>
      </c>
      <c r="I118" s="33">
        <f t="shared" si="18"/>
        <v>0</v>
      </c>
      <c r="J118" s="33">
        <f t="shared" si="19"/>
        <v>100823.67999999999</v>
      </c>
    </row>
    <row r="119" spans="1:10" s="27" customFormat="1" ht="20.25" customHeight="1" x14ac:dyDescent="0.25">
      <c r="A119" s="24" t="s">
        <v>208</v>
      </c>
      <c r="B119" s="34" t="s">
        <v>209</v>
      </c>
      <c r="C119" s="26">
        <v>100000</v>
      </c>
      <c r="D119" s="26">
        <v>99929.4</v>
      </c>
      <c r="E119" s="26">
        <v>-8500</v>
      </c>
      <c r="F119" s="26">
        <f t="shared" si="9"/>
        <v>191429.4</v>
      </c>
      <c r="G119" s="26">
        <v>98940</v>
      </c>
      <c r="H119" s="26">
        <v>98940</v>
      </c>
      <c r="I119" s="33">
        <f t="shared" si="18"/>
        <v>0</v>
      </c>
      <c r="J119" s="33">
        <f t="shared" si="19"/>
        <v>92489.4</v>
      </c>
    </row>
    <row r="120" spans="1:10" s="27" customFormat="1" ht="20.25" customHeight="1" x14ac:dyDescent="0.25">
      <c r="A120" s="24" t="s">
        <v>210</v>
      </c>
      <c r="B120" s="34" t="s">
        <v>211</v>
      </c>
      <c r="C120" s="26">
        <v>200000</v>
      </c>
      <c r="D120" s="26">
        <v>2445.1799999999998</v>
      </c>
      <c r="E120" s="26">
        <v>8500</v>
      </c>
      <c r="F120" s="26">
        <f t="shared" si="9"/>
        <v>210945.18</v>
      </c>
      <c r="G120" s="26">
        <v>191314.2</v>
      </c>
      <c r="H120" s="26">
        <v>0</v>
      </c>
      <c r="I120" s="33">
        <f t="shared" si="18"/>
        <v>191314.2</v>
      </c>
      <c r="J120" s="33">
        <f t="shared" si="19"/>
        <v>19630.979999999981</v>
      </c>
    </row>
    <row r="121" spans="1:10" s="27" customFormat="1" ht="18" customHeight="1" x14ac:dyDescent="0.25">
      <c r="A121" s="24" t="s">
        <v>212</v>
      </c>
      <c r="B121" s="34" t="s">
        <v>213</v>
      </c>
      <c r="C121" s="26">
        <v>15000</v>
      </c>
      <c r="D121" s="26">
        <v>10786.8</v>
      </c>
      <c r="E121" s="26">
        <v>0</v>
      </c>
      <c r="F121" s="26">
        <f t="shared" si="9"/>
        <v>25786.799999999999</v>
      </c>
      <c r="G121" s="26">
        <v>10680</v>
      </c>
      <c r="H121" s="26">
        <v>10680</v>
      </c>
      <c r="I121" s="33">
        <f t="shared" si="18"/>
        <v>0</v>
      </c>
      <c r="J121" s="33">
        <f t="shared" si="19"/>
        <v>15106.8</v>
      </c>
    </row>
    <row r="122" spans="1:10" s="27" customFormat="1" ht="20.25" customHeight="1" x14ac:dyDescent="0.25">
      <c r="A122" s="28" t="s">
        <v>167</v>
      </c>
      <c r="B122" s="29"/>
      <c r="C122" s="30">
        <f>SUM(C116:C121)</f>
        <v>495000</v>
      </c>
      <c r="D122" s="30">
        <f>SUM(D116:D121)</f>
        <v>257180.90999999997</v>
      </c>
      <c r="E122" s="30">
        <f t="shared" ref="E122:J122" si="21">SUM(E116:E121)</f>
        <v>0</v>
      </c>
      <c r="F122" s="30">
        <f t="shared" si="21"/>
        <v>752180.90999999992</v>
      </c>
      <c r="G122" s="30">
        <f t="shared" si="21"/>
        <v>443527.80000000005</v>
      </c>
      <c r="H122" s="30">
        <f t="shared" si="21"/>
        <v>252213.6</v>
      </c>
      <c r="I122" s="30">
        <f t="shared" si="21"/>
        <v>191314.2</v>
      </c>
      <c r="J122" s="30">
        <f t="shared" si="21"/>
        <v>308653.10999999993</v>
      </c>
    </row>
    <row r="123" spans="1:10" s="27" customFormat="1" ht="20.25" customHeight="1" x14ac:dyDescent="0.25">
      <c r="A123" s="24" t="s">
        <v>214</v>
      </c>
      <c r="B123" s="34" t="s">
        <v>215</v>
      </c>
      <c r="C123" s="26">
        <v>50000</v>
      </c>
      <c r="D123" s="26">
        <v>0</v>
      </c>
      <c r="E123" s="26">
        <v>0</v>
      </c>
      <c r="F123" s="26">
        <f t="shared" si="9"/>
        <v>50000</v>
      </c>
      <c r="G123" s="26">
        <v>0</v>
      </c>
      <c r="H123" s="33">
        <v>0</v>
      </c>
      <c r="I123" s="33">
        <f t="shared" ref="I123:I132" si="22">G123-H123</f>
        <v>0</v>
      </c>
      <c r="J123" s="33">
        <f t="shared" si="19"/>
        <v>50000</v>
      </c>
    </row>
    <row r="124" spans="1:10" s="27" customFormat="1" ht="18" customHeight="1" x14ac:dyDescent="0.25">
      <c r="A124" s="24" t="s">
        <v>216</v>
      </c>
      <c r="B124" s="34" t="s">
        <v>217</v>
      </c>
      <c r="C124" s="26">
        <v>50000</v>
      </c>
      <c r="D124" s="26">
        <v>0</v>
      </c>
      <c r="E124" s="26">
        <v>0</v>
      </c>
      <c r="F124" s="26">
        <f t="shared" si="9"/>
        <v>50000</v>
      </c>
      <c r="G124" s="26">
        <v>0</v>
      </c>
      <c r="H124" s="33">
        <v>0</v>
      </c>
      <c r="I124" s="33">
        <f t="shared" si="22"/>
        <v>0</v>
      </c>
      <c r="J124" s="33">
        <f t="shared" si="19"/>
        <v>50000</v>
      </c>
    </row>
    <row r="125" spans="1:10" s="27" customFormat="1" ht="20.25" customHeight="1" x14ac:dyDescent="0.25">
      <c r="A125" s="28" t="s">
        <v>218</v>
      </c>
      <c r="B125" s="29"/>
      <c r="C125" s="30">
        <f>SUM(C123:C124)</f>
        <v>100000</v>
      </c>
      <c r="D125" s="30">
        <f>SUM(D123:D124)</f>
        <v>0</v>
      </c>
      <c r="E125" s="30">
        <f>SUM(E123:E124)</f>
        <v>0</v>
      </c>
      <c r="F125" s="30">
        <f t="shared" si="9"/>
        <v>100000</v>
      </c>
      <c r="G125" s="30">
        <f>SUM(G123:G124)</f>
        <v>0</v>
      </c>
      <c r="H125" s="30">
        <f>SUM(H123:H124)</f>
        <v>0</v>
      </c>
      <c r="I125" s="30">
        <f t="shared" si="22"/>
        <v>0</v>
      </c>
      <c r="J125" s="30">
        <f t="shared" si="19"/>
        <v>100000</v>
      </c>
    </row>
    <row r="126" spans="1:10" s="27" customFormat="1" ht="18" customHeight="1" x14ac:dyDescent="0.25">
      <c r="A126" s="24" t="s">
        <v>219</v>
      </c>
      <c r="B126" s="34" t="s">
        <v>215</v>
      </c>
      <c r="C126" s="26">
        <v>0</v>
      </c>
      <c r="D126" s="26">
        <v>0</v>
      </c>
      <c r="E126" s="26">
        <v>0</v>
      </c>
      <c r="F126" s="26">
        <f t="shared" si="9"/>
        <v>0</v>
      </c>
      <c r="G126" s="26">
        <v>0</v>
      </c>
      <c r="H126" s="33">
        <v>0</v>
      </c>
      <c r="I126" s="33">
        <f t="shared" si="22"/>
        <v>0</v>
      </c>
      <c r="J126" s="33">
        <f t="shared" si="19"/>
        <v>0</v>
      </c>
    </row>
    <row r="127" spans="1:10" s="27" customFormat="1" ht="18" customHeight="1" x14ac:dyDescent="0.25">
      <c r="A127" s="28" t="s">
        <v>220</v>
      </c>
      <c r="B127" s="29"/>
      <c r="C127" s="30">
        <f>SUM(C126)</f>
        <v>0</v>
      </c>
      <c r="D127" s="30">
        <f>SUM(D126)</f>
        <v>0</v>
      </c>
      <c r="E127" s="30">
        <f>SUM(E126)</f>
        <v>0</v>
      </c>
      <c r="F127" s="30">
        <f t="shared" si="9"/>
        <v>0</v>
      </c>
      <c r="G127" s="30">
        <f>SUM(G126)</f>
        <v>0</v>
      </c>
      <c r="H127" s="30">
        <f>SUM(H126)</f>
        <v>0</v>
      </c>
      <c r="I127" s="30">
        <f t="shared" si="22"/>
        <v>0</v>
      </c>
      <c r="J127" s="30">
        <f t="shared" si="19"/>
        <v>0</v>
      </c>
    </row>
    <row r="128" spans="1:10" s="27" customFormat="1" ht="18" customHeight="1" x14ac:dyDescent="0.25">
      <c r="A128" s="24" t="s">
        <v>221</v>
      </c>
      <c r="B128" s="34" t="s">
        <v>222</v>
      </c>
      <c r="C128" s="26">
        <v>0</v>
      </c>
      <c r="D128" s="26">
        <v>0</v>
      </c>
      <c r="E128" s="26">
        <v>0</v>
      </c>
      <c r="F128" s="26">
        <f t="shared" si="9"/>
        <v>0</v>
      </c>
      <c r="G128" s="26">
        <v>0</v>
      </c>
      <c r="H128" s="26">
        <v>0</v>
      </c>
      <c r="I128" s="33">
        <f t="shared" si="22"/>
        <v>0</v>
      </c>
      <c r="J128" s="33">
        <f t="shared" si="19"/>
        <v>0</v>
      </c>
    </row>
    <row r="129" spans="1:10" s="27" customFormat="1" ht="18" customHeight="1" thickBot="1" x14ac:dyDescent="0.3">
      <c r="A129" s="24" t="s">
        <v>223</v>
      </c>
      <c r="B129" s="34" t="s">
        <v>224</v>
      </c>
      <c r="C129" s="26">
        <v>300000</v>
      </c>
      <c r="D129" s="26">
        <v>0</v>
      </c>
      <c r="E129" s="26">
        <v>0</v>
      </c>
      <c r="F129" s="26">
        <f t="shared" si="9"/>
        <v>300000</v>
      </c>
      <c r="G129" s="26">
        <v>0</v>
      </c>
      <c r="H129" s="26">
        <v>0</v>
      </c>
      <c r="I129" s="33">
        <f t="shared" si="22"/>
        <v>0</v>
      </c>
      <c r="J129" s="33">
        <f t="shared" si="19"/>
        <v>300000</v>
      </c>
    </row>
    <row r="130" spans="1:10" ht="16.5" thickTop="1" thickBot="1" x14ac:dyDescent="0.3">
      <c r="A130" s="12" t="s">
        <v>2</v>
      </c>
      <c r="B130" s="13" t="s">
        <v>3</v>
      </c>
      <c r="C130" s="14" t="s">
        <v>4</v>
      </c>
      <c r="D130" s="15"/>
      <c r="E130" s="15"/>
      <c r="F130" s="16"/>
      <c r="G130" s="13" t="s">
        <v>5</v>
      </c>
      <c r="H130" s="17" t="s">
        <v>6</v>
      </c>
      <c r="I130" s="13" t="s">
        <v>7</v>
      </c>
      <c r="J130" s="13" t="s">
        <v>8</v>
      </c>
    </row>
    <row r="131" spans="1:10" ht="27" customHeight="1" thickTop="1" thickBot="1" x14ac:dyDescent="0.3">
      <c r="A131" s="18"/>
      <c r="B131" s="19"/>
      <c r="C131" s="20" t="s">
        <v>9</v>
      </c>
      <c r="D131" s="20" t="s">
        <v>10</v>
      </c>
      <c r="E131" s="20" t="s">
        <v>11</v>
      </c>
      <c r="F131" s="21" t="s">
        <v>12</v>
      </c>
      <c r="G131" s="19"/>
      <c r="H131" s="22"/>
      <c r="I131" s="19"/>
      <c r="J131" s="19"/>
    </row>
    <row r="132" spans="1:10" ht="18" customHeight="1" thickTop="1" x14ac:dyDescent="0.25">
      <c r="A132" s="24" t="s">
        <v>225</v>
      </c>
      <c r="B132" s="34" t="s">
        <v>226</v>
      </c>
      <c r="C132" s="26">
        <v>50000</v>
      </c>
      <c r="D132" s="26">
        <v>215.28</v>
      </c>
      <c r="E132" s="26">
        <v>0</v>
      </c>
      <c r="F132" s="26">
        <f t="shared" si="9"/>
        <v>50215.28</v>
      </c>
      <c r="G132" s="26">
        <v>0</v>
      </c>
      <c r="H132" s="26">
        <v>0</v>
      </c>
      <c r="I132" s="33">
        <f t="shared" si="22"/>
        <v>0</v>
      </c>
      <c r="J132" s="33">
        <f t="shared" si="19"/>
        <v>50215.28</v>
      </c>
    </row>
    <row r="133" spans="1:10" s="27" customFormat="1" ht="18" customHeight="1" x14ac:dyDescent="0.25">
      <c r="A133" s="24" t="s">
        <v>227</v>
      </c>
      <c r="B133" s="34" t="s">
        <v>228</v>
      </c>
      <c r="C133" s="26">
        <v>300000</v>
      </c>
      <c r="D133" s="26">
        <v>378500</v>
      </c>
      <c r="E133" s="26">
        <v>280000</v>
      </c>
      <c r="F133" s="26">
        <f t="shared" si="9"/>
        <v>958500</v>
      </c>
      <c r="G133" s="26">
        <v>815500</v>
      </c>
      <c r="H133" s="33">
        <v>710000</v>
      </c>
      <c r="I133" s="33">
        <f>G133-H133</f>
        <v>105500</v>
      </c>
      <c r="J133" s="33">
        <f t="shared" si="19"/>
        <v>143000</v>
      </c>
    </row>
    <row r="134" spans="1:10" s="27" customFormat="1" ht="20.25" customHeight="1" x14ac:dyDescent="0.25">
      <c r="A134" s="28" t="s">
        <v>229</v>
      </c>
      <c r="B134" s="29"/>
      <c r="C134" s="30">
        <f>C133+C132+C129+C128</f>
        <v>650000</v>
      </c>
      <c r="D134" s="30">
        <f>SUM(D128:D133)</f>
        <v>378715.28</v>
      </c>
      <c r="E134" s="30">
        <f>E133+E132+E129+E128</f>
        <v>280000</v>
      </c>
      <c r="F134" s="30">
        <f>C134+D134+E134</f>
        <v>1308715.28</v>
      </c>
      <c r="G134" s="30">
        <f>SUM(G128:G133)</f>
        <v>815500</v>
      </c>
      <c r="H134" s="30">
        <f>SUM(H128:H133)</f>
        <v>710000</v>
      </c>
      <c r="I134" s="30">
        <f>SUM(I128:I133)</f>
        <v>105500</v>
      </c>
      <c r="J134" s="30">
        <f>SUM(J128:J133)</f>
        <v>493215.28</v>
      </c>
    </row>
    <row r="135" spans="1:10" s="27" customFormat="1" ht="18" customHeight="1" x14ac:dyDescent="0.25">
      <c r="A135" s="24" t="s">
        <v>230</v>
      </c>
      <c r="B135" s="34" t="s">
        <v>231</v>
      </c>
      <c r="C135" s="26">
        <v>200000</v>
      </c>
      <c r="D135" s="26">
        <v>223554.48</v>
      </c>
      <c r="E135" s="26">
        <v>0</v>
      </c>
      <c r="F135" s="26">
        <f>C135+D135+E135</f>
        <v>423554.48</v>
      </c>
      <c r="G135" s="26">
        <v>220428</v>
      </c>
      <c r="H135" s="26">
        <v>220428</v>
      </c>
      <c r="I135" s="33">
        <f>G135-H135</f>
        <v>0</v>
      </c>
      <c r="J135" s="33">
        <f>F135-G135</f>
        <v>203126.47999999998</v>
      </c>
    </row>
    <row r="136" spans="1:10" s="27" customFormat="1" ht="18.75" customHeight="1" x14ac:dyDescent="0.25">
      <c r="A136" s="24" t="s">
        <v>232</v>
      </c>
      <c r="B136" s="34" t="s">
        <v>233</v>
      </c>
      <c r="C136" s="26">
        <v>100000</v>
      </c>
      <c r="D136" s="26">
        <v>0</v>
      </c>
      <c r="E136" s="26">
        <v>0</v>
      </c>
      <c r="F136" s="26">
        <f>C136+D136+E136</f>
        <v>100000</v>
      </c>
      <c r="G136" s="26">
        <v>0</v>
      </c>
      <c r="H136" s="26">
        <v>0</v>
      </c>
      <c r="I136" s="33">
        <f>G136-H136</f>
        <v>0</v>
      </c>
      <c r="J136" s="33">
        <f>F136-G136</f>
        <v>100000</v>
      </c>
    </row>
    <row r="137" spans="1:10" s="27" customFormat="1" ht="20.25" customHeight="1" x14ac:dyDescent="0.25">
      <c r="A137" s="28" t="s">
        <v>234</v>
      </c>
      <c r="B137" s="29"/>
      <c r="C137" s="30">
        <f>SUM(C135:C136)</f>
        <v>300000</v>
      </c>
      <c r="D137" s="30">
        <f>SUM(D135:D136)</f>
        <v>223554.48</v>
      </c>
      <c r="E137" s="30">
        <f t="shared" ref="E137:J137" si="23">SUM(E135:E136)</f>
        <v>0</v>
      </c>
      <c r="F137" s="30">
        <f t="shared" si="23"/>
        <v>523554.48</v>
      </c>
      <c r="G137" s="30">
        <f t="shared" si="23"/>
        <v>220428</v>
      </c>
      <c r="H137" s="30">
        <f t="shared" si="23"/>
        <v>220428</v>
      </c>
      <c r="I137" s="30">
        <f t="shared" si="23"/>
        <v>0</v>
      </c>
      <c r="J137" s="30">
        <f t="shared" si="23"/>
        <v>303126.48</v>
      </c>
    </row>
    <row r="138" spans="1:10" s="27" customFormat="1" ht="20.25" customHeight="1" x14ac:dyDescent="0.25">
      <c r="A138" s="36" t="s">
        <v>235</v>
      </c>
      <c r="B138" s="37"/>
      <c r="C138" s="38">
        <f t="shared" ref="C138:J138" si="24">C111+C115+C122+C125+C127+C134+C137</f>
        <v>7055000</v>
      </c>
      <c r="D138" s="38">
        <f t="shared" si="24"/>
        <v>1283786.1499999999</v>
      </c>
      <c r="E138" s="38">
        <f t="shared" si="24"/>
        <v>0</v>
      </c>
      <c r="F138" s="38">
        <f t="shared" si="24"/>
        <v>8338786.1500000004</v>
      </c>
      <c r="G138" s="38">
        <f t="shared" si="24"/>
        <v>6898226.7999999998</v>
      </c>
      <c r="H138" s="38">
        <f t="shared" si="24"/>
        <v>6280993.5999999996</v>
      </c>
      <c r="I138" s="38">
        <f t="shared" si="24"/>
        <v>617233.19999999995</v>
      </c>
      <c r="J138" s="38">
        <f t="shared" si="24"/>
        <v>1440559.35</v>
      </c>
    </row>
    <row r="139" spans="1:10" s="27" customFormat="1" ht="20.25" customHeight="1" x14ac:dyDescent="0.25">
      <c r="A139" s="24" t="s">
        <v>236</v>
      </c>
      <c r="B139" s="34" t="s">
        <v>237</v>
      </c>
      <c r="C139" s="26">
        <v>100000</v>
      </c>
      <c r="D139" s="26">
        <v>780</v>
      </c>
      <c r="E139" s="26">
        <v>0</v>
      </c>
      <c r="F139" s="26">
        <f t="shared" ref="F139:F152" si="25">C139+D139+E139</f>
        <v>100780</v>
      </c>
      <c r="G139" s="26">
        <v>0</v>
      </c>
      <c r="H139" s="26">
        <v>0</v>
      </c>
      <c r="I139" s="33">
        <f>G139-H139</f>
        <v>0</v>
      </c>
      <c r="J139" s="33">
        <f>F139-G139</f>
        <v>100780</v>
      </c>
    </row>
    <row r="140" spans="1:10" s="27" customFormat="1" ht="20.25" customHeight="1" x14ac:dyDescent="0.25">
      <c r="A140" s="24" t="s">
        <v>238</v>
      </c>
      <c r="B140" s="34" t="s">
        <v>239</v>
      </c>
      <c r="C140" s="26">
        <v>40000</v>
      </c>
      <c r="D140" s="26">
        <v>219.6</v>
      </c>
      <c r="E140" s="26">
        <v>0</v>
      </c>
      <c r="F140" s="26">
        <f t="shared" si="25"/>
        <v>40219.599999999999</v>
      </c>
      <c r="G140" s="26">
        <v>0</v>
      </c>
      <c r="H140" s="26">
        <v>0</v>
      </c>
      <c r="I140" s="33">
        <f t="shared" ref="I140:I151" si="26">G140-H140</f>
        <v>0</v>
      </c>
      <c r="J140" s="33">
        <f t="shared" ref="J140:J151" si="27">F140-G140</f>
        <v>40219.599999999999</v>
      </c>
    </row>
    <row r="141" spans="1:10" s="27" customFormat="1" ht="20.25" customHeight="1" x14ac:dyDescent="0.25">
      <c r="A141" s="24" t="s">
        <v>240</v>
      </c>
      <c r="B141" s="34" t="s">
        <v>241</v>
      </c>
      <c r="C141" s="26">
        <v>30000</v>
      </c>
      <c r="D141" s="26">
        <v>0</v>
      </c>
      <c r="E141" s="26">
        <v>0</v>
      </c>
      <c r="F141" s="26">
        <f t="shared" si="25"/>
        <v>30000</v>
      </c>
      <c r="G141" s="26">
        <v>0</v>
      </c>
      <c r="H141" s="26">
        <v>0</v>
      </c>
      <c r="I141" s="33">
        <f t="shared" si="26"/>
        <v>0</v>
      </c>
      <c r="J141" s="33">
        <f t="shared" si="27"/>
        <v>30000</v>
      </c>
    </row>
    <row r="142" spans="1:10" s="27" customFormat="1" ht="20.25" customHeight="1" x14ac:dyDescent="0.25">
      <c r="A142" s="24" t="s">
        <v>242</v>
      </c>
      <c r="B142" s="34" t="s">
        <v>243</v>
      </c>
      <c r="C142" s="26">
        <v>200000</v>
      </c>
      <c r="D142" s="26">
        <v>199495.2</v>
      </c>
      <c r="E142" s="26">
        <v>0</v>
      </c>
      <c r="F142" s="26">
        <f t="shared" si="25"/>
        <v>399495.2</v>
      </c>
      <c r="G142" s="26">
        <v>199495.2</v>
      </c>
      <c r="H142" s="26">
        <v>0</v>
      </c>
      <c r="I142" s="33">
        <f t="shared" si="26"/>
        <v>199495.2</v>
      </c>
      <c r="J142" s="33">
        <f t="shared" si="27"/>
        <v>200000</v>
      </c>
    </row>
    <row r="143" spans="1:10" s="27" customFormat="1" ht="20.25" customHeight="1" x14ac:dyDescent="0.25">
      <c r="A143" s="24" t="s">
        <v>244</v>
      </c>
      <c r="B143" s="34" t="s">
        <v>245</v>
      </c>
      <c r="C143" s="26">
        <v>100000</v>
      </c>
      <c r="D143" s="26">
        <v>0</v>
      </c>
      <c r="E143" s="26">
        <v>-61000</v>
      </c>
      <c r="F143" s="26">
        <f t="shared" si="25"/>
        <v>39000</v>
      </c>
      <c r="G143" s="26">
        <v>0</v>
      </c>
      <c r="H143" s="26">
        <v>0</v>
      </c>
      <c r="I143" s="33">
        <f t="shared" si="26"/>
        <v>0</v>
      </c>
      <c r="J143" s="33">
        <f t="shared" si="27"/>
        <v>39000</v>
      </c>
    </row>
    <row r="144" spans="1:10" s="27" customFormat="1" ht="20.25" customHeight="1" x14ac:dyDescent="0.25">
      <c r="A144" s="24" t="s">
        <v>246</v>
      </c>
      <c r="B144" s="34" t="s">
        <v>247</v>
      </c>
      <c r="C144" s="26">
        <v>100000</v>
      </c>
      <c r="D144" s="26">
        <v>0</v>
      </c>
      <c r="E144" s="26">
        <v>-32000</v>
      </c>
      <c r="F144" s="26">
        <f t="shared" si="25"/>
        <v>68000</v>
      </c>
      <c r="G144" s="26">
        <v>0</v>
      </c>
      <c r="H144" s="26">
        <v>0</v>
      </c>
      <c r="I144" s="33">
        <f t="shared" si="26"/>
        <v>0</v>
      </c>
      <c r="J144" s="33">
        <f t="shared" si="27"/>
        <v>68000</v>
      </c>
    </row>
    <row r="145" spans="1:10" s="27" customFormat="1" ht="20.25" customHeight="1" x14ac:dyDescent="0.25">
      <c r="A145" s="24" t="s">
        <v>248</v>
      </c>
      <c r="B145" s="34" t="s">
        <v>249</v>
      </c>
      <c r="C145" s="26">
        <v>200000</v>
      </c>
      <c r="D145" s="26">
        <v>96211.98</v>
      </c>
      <c r="E145" s="26">
        <v>63000</v>
      </c>
      <c r="F145" s="26">
        <f t="shared" si="25"/>
        <v>359211.98</v>
      </c>
      <c r="G145" s="26">
        <v>335969.05</v>
      </c>
      <c r="H145" s="26">
        <v>85526.399999999994</v>
      </c>
      <c r="I145" s="33">
        <f t="shared" si="26"/>
        <v>250442.65</v>
      </c>
      <c r="J145" s="33">
        <f t="shared" si="27"/>
        <v>23242.929999999993</v>
      </c>
    </row>
    <row r="146" spans="1:10" s="27" customFormat="1" ht="20.25" customHeight="1" x14ac:dyDescent="0.25">
      <c r="A146" s="24" t="s">
        <v>250</v>
      </c>
      <c r="B146" s="25" t="s">
        <v>251</v>
      </c>
      <c r="C146" s="26">
        <v>1500000</v>
      </c>
      <c r="D146" s="26">
        <v>511252.96</v>
      </c>
      <c r="E146" s="26">
        <v>-53000</v>
      </c>
      <c r="F146" s="26">
        <f t="shared" si="25"/>
        <v>1958252.96</v>
      </c>
      <c r="G146" s="26">
        <v>1634220.02</v>
      </c>
      <c r="H146" s="26">
        <v>518917.31</v>
      </c>
      <c r="I146" s="33">
        <f t="shared" si="26"/>
        <v>1115302.71</v>
      </c>
      <c r="J146" s="33">
        <f t="shared" si="27"/>
        <v>324032.93999999994</v>
      </c>
    </row>
    <row r="147" spans="1:10" s="27" customFormat="1" ht="20.25" customHeight="1" x14ac:dyDescent="0.25">
      <c r="A147" s="24" t="s">
        <v>252</v>
      </c>
      <c r="B147" s="25" t="s">
        <v>253</v>
      </c>
      <c r="C147" s="26">
        <v>266000</v>
      </c>
      <c r="D147" s="26">
        <v>175197.6</v>
      </c>
      <c r="E147" s="26">
        <v>53000</v>
      </c>
      <c r="F147" s="26">
        <f>C147+D147+E147</f>
        <v>494197.6</v>
      </c>
      <c r="G147" s="26">
        <v>175197.6</v>
      </c>
      <c r="H147" s="26">
        <v>103092.96</v>
      </c>
      <c r="I147" s="33">
        <f>G147-H147</f>
        <v>72104.639999999999</v>
      </c>
      <c r="J147" s="33">
        <f>F147-G147</f>
        <v>319000</v>
      </c>
    </row>
    <row r="148" spans="1:10" s="27" customFormat="1" ht="20.25" customHeight="1" x14ac:dyDescent="0.25">
      <c r="A148" s="24" t="s">
        <v>254</v>
      </c>
      <c r="B148" s="34" t="s">
        <v>255</v>
      </c>
      <c r="C148" s="26">
        <v>80000</v>
      </c>
      <c r="D148" s="26">
        <v>0</v>
      </c>
      <c r="E148" s="26">
        <v>-30000</v>
      </c>
      <c r="F148" s="26">
        <f t="shared" si="25"/>
        <v>50000</v>
      </c>
      <c r="G148" s="26">
        <v>0</v>
      </c>
      <c r="H148" s="26">
        <v>0</v>
      </c>
      <c r="I148" s="33">
        <f t="shared" si="26"/>
        <v>0</v>
      </c>
      <c r="J148" s="33">
        <f t="shared" si="27"/>
        <v>50000</v>
      </c>
    </row>
    <row r="149" spans="1:10" s="27" customFormat="1" ht="20.25" customHeight="1" x14ac:dyDescent="0.25">
      <c r="A149" s="24" t="s">
        <v>256</v>
      </c>
      <c r="B149" s="34" t="s">
        <v>257</v>
      </c>
      <c r="C149" s="26">
        <v>1500000</v>
      </c>
      <c r="D149" s="26">
        <v>1033446.36</v>
      </c>
      <c r="E149" s="26">
        <v>90000</v>
      </c>
      <c r="F149" s="26">
        <f t="shared" si="25"/>
        <v>2623446.36</v>
      </c>
      <c r="G149" s="26">
        <v>2541028.86</v>
      </c>
      <c r="H149" s="26">
        <v>1869268.88</v>
      </c>
      <c r="I149" s="33">
        <f t="shared" si="26"/>
        <v>671759.98</v>
      </c>
      <c r="J149" s="33">
        <f t="shared" si="27"/>
        <v>82417.5</v>
      </c>
    </row>
    <row r="150" spans="1:10" s="27" customFormat="1" ht="18" customHeight="1" x14ac:dyDescent="0.25">
      <c r="A150" s="24" t="s">
        <v>258</v>
      </c>
      <c r="B150" s="34" t="s">
        <v>259</v>
      </c>
      <c r="C150" s="26">
        <v>300000</v>
      </c>
      <c r="D150" s="26">
        <v>643498.17000000004</v>
      </c>
      <c r="E150" s="26">
        <v>0</v>
      </c>
      <c r="F150" s="26">
        <f t="shared" si="25"/>
        <v>943498.17</v>
      </c>
      <c r="G150" s="26">
        <v>643498.17000000004</v>
      </c>
      <c r="H150" s="26">
        <v>497685.33</v>
      </c>
      <c r="I150" s="33">
        <f t="shared" si="26"/>
        <v>145812.84000000003</v>
      </c>
      <c r="J150" s="33">
        <f t="shared" si="27"/>
        <v>300000</v>
      </c>
    </row>
    <row r="151" spans="1:10" s="27" customFormat="1" ht="20.25" customHeight="1" x14ac:dyDescent="0.25">
      <c r="A151" s="24" t="s">
        <v>260</v>
      </c>
      <c r="B151" s="34" t="s">
        <v>261</v>
      </c>
      <c r="C151" s="26">
        <v>120000</v>
      </c>
      <c r="D151" s="26">
        <v>0</v>
      </c>
      <c r="E151" s="26">
        <v>-30000</v>
      </c>
      <c r="F151" s="26">
        <f t="shared" si="25"/>
        <v>90000</v>
      </c>
      <c r="G151" s="26">
        <v>0</v>
      </c>
      <c r="H151" s="26">
        <v>0</v>
      </c>
      <c r="I151" s="33">
        <f t="shared" si="26"/>
        <v>0</v>
      </c>
      <c r="J151" s="33">
        <f t="shared" si="27"/>
        <v>90000</v>
      </c>
    </row>
    <row r="152" spans="1:10" s="27" customFormat="1" ht="20.25" customHeight="1" x14ac:dyDescent="0.25">
      <c r="A152" s="24" t="s">
        <v>262</v>
      </c>
      <c r="B152" s="34" t="s">
        <v>263</v>
      </c>
      <c r="C152" s="26">
        <v>50000</v>
      </c>
      <c r="D152" s="26">
        <v>0</v>
      </c>
      <c r="E152" s="26">
        <v>0</v>
      </c>
      <c r="F152" s="26">
        <f t="shared" si="25"/>
        <v>50000</v>
      </c>
      <c r="G152" s="26">
        <v>0</v>
      </c>
      <c r="H152" s="26">
        <v>0</v>
      </c>
      <c r="I152" s="33">
        <f>G152-H152</f>
        <v>0</v>
      </c>
      <c r="J152" s="33">
        <f>F152-G152</f>
        <v>50000</v>
      </c>
    </row>
    <row r="153" spans="1:10" s="27" customFormat="1" ht="20.25" customHeight="1" x14ac:dyDescent="0.25">
      <c r="A153" s="28" t="s">
        <v>51</v>
      </c>
      <c r="B153" s="29"/>
      <c r="C153" s="30">
        <f>SUM(C139:C152)</f>
        <v>4586000</v>
      </c>
      <c r="D153" s="30">
        <f>SUM(D139:D152)</f>
        <v>2660101.87</v>
      </c>
      <c r="E153" s="30">
        <f t="shared" ref="E153:J153" si="28">SUM(E139:E152)</f>
        <v>0</v>
      </c>
      <c r="F153" s="30">
        <f t="shared" si="28"/>
        <v>7246101.8700000001</v>
      </c>
      <c r="G153" s="30">
        <f t="shared" si="28"/>
        <v>5529408.9000000004</v>
      </c>
      <c r="H153" s="30">
        <f t="shared" si="28"/>
        <v>3074490.88</v>
      </c>
      <c r="I153" s="30">
        <f t="shared" si="28"/>
        <v>2454918.0199999996</v>
      </c>
      <c r="J153" s="30">
        <f t="shared" si="28"/>
        <v>1716692.97</v>
      </c>
    </row>
    <row r="154" spans="1:10" s="27" customFormat="1" ht="18" customHeight="1" x14ac:dyDescent="0.25">
      <c r="A154" s="24" t="s">
        <v>264</v>
      </c>
      <c r="B154" s="25" t="s">
        <v>265</v>
      </c>
      <c r="C154" s="26">
        <v>200000</v>
      </c>
      <c r="D154" s="26">
        <v>0</v>
      </c>
      <c r="E154" s="26">
        <v>0</v>
      </c>
      <c r="F154" s="26">
        <f>C154+D154+E154</f>
        <v>200000</v>
      </c>
      <c r="G154" s="26">
        <v>0</v>
      </c>
      <c r="H154" s="26">
        <v>0</v>
      </c>
      <c r="I154" s="33">
        <f>G154-H154</f>
        <v>0</v>
      </c>
      <c r="J154" s="33">
        <f>F154-G154</f>
        <v>200000</v>
      </c>
    </row>
    <row r="155" spans="1:10" s="27" customFormat="1" ht="20.25" customHeight="1" x14ac:dyDescent="0.25">
      <c r="A155" s="24" t="s">
        <v>266</v>
      </c>
      <c r="B155" s="25" t="s">
        <v>267</v>
      </c>
      <c r="C155" s="26">
        <v>150000</v>
      </c>
      <c r="D155" s="26">
        <v>514.74</v>
      </c>
      <c r="E155" s="26">
        <v>0</v>
      </c>
      <c r="F155" s="26">
        <f>C155+D155+E155</f>
        <v>150514.74</v>
      </c>
      <c r="G155" s="26">
        <v>0</v>
      </c>
      <c r="H155" s="26">
        <v>0</v>
      </c>
      <c r="I155" s="33">
        <f>G155-H155</f>
        <v>0</v>
      </c>
      <c r="J155" s="33">
        <f>F155-G155</f>
        <v>150514.74</v>
      </c>
    </row>
    <row r="156" spans="1:10" s="27" customFormat="1" ht="20.25" customHeight="1" x14ac:dyDescent="0.25">
      <c r="A156" s="24" t="s">
        <v>268</v>
      </c>
      <c r="B156" s="25" t="s">
        <v>269</v>
      </c>
      <c r="C156" s="26">
        <v>100000</v>
      </c>
      <c r="D156" s="26">
        <v>0</v>
      </c>
      <c r="E156" s="26">
        <v>0</v>
      </c>
      <c r="F156" s="26">
        <f>C156+D156+E156</f>
        <v>100000</v>
      </c>
      <c r="G156" s="26">
        <v>0</v>
      </c>
      <c r="H156" s="26">
        <v>0</v>
      </c>
      <c r="I156" s="33">
        <f>G156-H156</f>
        <v>0</v>
      </c>
      <c r="J156" s="33">
        <f>F156-G156</f>
        <v>100000</v>
      </c>
    </row>
    <row r="157" spans="1:10" s="27" customFormat="1" ht="18" customHeight="1" x14ac:dyDescent="0.25">
      <c r="A157" s="24" t="s">
        <v>270</v>
      </c>
      <c r="B157" s="34" t="s">
        <v>271</v>
      </c>
      <c r="C157" s="26">
        <v>3000000</v>
      </c>
      <c r="D157" s="26">
        <v>2885191.56</v>
      </c>
      <c r="E157" s="26">
        <v>0</v>
      </c>
      <c r="F157" s="26">
        <f>C157+D157+E157</f>
        <v>5885191.5600000005</v>
      </c>
      <c r="G157" s="26">
        <v>5813107.1100000003</v>
      </c>
      <c r="H157" s="26">
        <v>5555662.6799999997</v>
      </c>
      <c r="I157" s="33">
        <f>G157-H157</f>
        <v>257444.43000000063</v>
      </c>
      <c r="J157" s="33">
        <f>F157-G157</f>
        <v>72084.450000000186</v>
      </c>
    </row>
    <row r="158" spans="1:10" s="27" customFormat="1" ht="18.75" customHeight="1" x14ac:dyDescent="0.25">
      <c r="A158" s="24" t="s">
        <v>272</v>
      </c>
      <c r="B158" s="34" t="s">
        <v>273</v>
      </c>
      <c r="C158" s="26">
        <v>6300000</v>
      </c>
      <c r="D158" s="26">
        <v>0</v>
      </c>
      <c r="E158" s="26">
        <v>0</v>
      </c>
      <c r="F158" s="26">
        <f>C158+D158+E158</f>
        <v>6300000</v>
      </c>
      <c r="G158" s="26">
        <v>6300000</v>
      </c>
      <c r="H158" s="26">
        <v>6300000</v>
      </c>
      <c r="I158" s="33">
        <f>G158-H158</f>
        <v>0</v>
      </c>
      <c r="J158" s="33">
        <f>F158-G158</f>
        <v>0</v>
      </c>
    </row>
    <row r="159" spans="1:10" s="27" customFormat="1" ht="20.25" customHeight="1" thickBot="1" x14ac:dyDescent="0.3">
      <c r="A159" s="28" t="s">
        <v>84</v>
      </c>
      <c r="B159" s="29"/>
      <c r="C159" s="30">
        <f>SUM(C154:C158)</f>
        <v>9750000</v>
      </c>
      <c r="D159" s="30">
        <f>SUM(D154:D158)</f>
        <v>2885706.3000000003</v>
      </c>
      <c r="E159" s="30">
        <f t="shared" ref="E159:J159" si="29">SUM(E154:E158)</f>
        <v>0</v>
      </c>
      <c r="F159" s="30">
        <f t="shared" si="29"/>
        <v>12635706.300000001</v>
      </c>
      <c r="G159" s="30">
        <f t="shared" si="29"/>
        <v>12113107.109999999</v>
      </c>
      <c r="H159" s="30">
        <f t="shared" si="29"/>
        <v>11855662.68</v>
      </c>
      <c r="I159" s="30">
        <f t="shared" si="29"/>
        <v>257444.43000000063</v>
      </c>
      <c r="J159" s="30">
        <f t="shared" si="29"/>
        <v>522599.19000000018</v>
      </c>
    </row>
    <row r="160" spans="1:10" ht="16.5" thickTop="1" thickBot="1" x14ac:dyDescent="0.3">
      <c r="A160" s="12" t="s">
        <v>2</v>
      </c>
      <c r="B160" s="13" t="s">
        <v>3</v>
      </c>
      <c r="C160" s="14" t="s">
        <v>4</v>
      </c>
      <c r="D160" s="15"/>
      <c r="E160" s="15"/>
      <c r="F160" s="16"/>
      <c r="G160" s="13" t="s">
        <v>5</v>
      </c>
      <c r="H160" s="17" t="s">
        <v>6</v>
      </c>
      <c r="I160" s="13" t="s">
        <v>7</v>
      </c>
      <c r="J160" s="13" t="s">
        <v>8</v>
      </c>
    </row>
    <row r="161" spans="1:10" ht="27" customHeight="1" thickTop="1" thickBot="1" x14ac:dyDescent="0.3">
      <c r="A161" s="18"/>
      <c r="B161" s="19"/>
      <c r="C161" s="20" t="s">
        <v>9</v>
      </c>
      <c r="D161" s="20" t="s">
        <v>10</v>
      </c>
      <c r="E161" s="20" t="s">
        <v>11</v>
      </c>
      <c r="F161" s="21" t="s">
        <v>12</v>
      </c>
      <c r="G161" s="19"/>
      <c r="H161" s="22"/>
      <c r="I161" s="19"/>
      <c r="J161" s="19"/>
    </row>
    <row r="162" spans="1:10" ht="18" customHeight="1" thickTop="1" x14ac:dyDescent="0.25">
      <c r="A162" s="24" t="s">
        <v>274</v>
      </c>
      <c r="B162" s="34" t="s">
        <v>275</v>
      </c>
      <c r="C162" s="26">
        <v>52000</v>
      </c>
      <c r="D162" s="26">
        <v>0</v>
      </c>
      <c r="E162" s="26">
        <v>0</v>
      </c>
      <c r="F162" s="26">
        <f>C162+D162+E162</f>
        <v>52000</v>
      </c>
      <c r="G162" s="26">
        <v>52000</v>
      </c>
      <c r="H162" s="26">
        <v>52000</v>
      </c>
      <c r="I162" s="33">
        <f>G162-H162</f>
        <v>0</v>
      </c>
      <c r="J162" s="33">
        <f>F162-G162</f>
        <v>0</v>
      </c>
    </row>
    <row r="163" spans="1:10" s="27" customFormat="1" ht="20.25" customHeight="1" x14ac:dyDescent="0.25">
      <c r="A163" s="24" t="s">
        <v>276</v>
      </c>
      <c r="B163" s="34" t="s">
        <v>277</v>
      </c>
      <c r="C163" s="26">
        <v>50000</v>
      </c>
      <c r="D163" s="26">
        <v>0</v>
      </c>
      <c r="E163" s="26">
        <v>0</v>
      </c>
      <c r="F163" s="26">
        <f>C163+D163+E163</f>
        <v>50000</v>
      </c>
      <c r="G163" s="26">
        <v>30222.82</v>
      </c>
      <c r="H163" s="26">
        <v>29923.59</v>
      </c>
      <c r="I163" s="33">
        <f>G163-H163</f>
        <v>299.22999999999956</v>
      </c>
      <c r="J163" s="33">
        <f>F163-G163</f>
        <v>19777.18</v>
      </c>
    </row>
    <row r="164" spans="1:10" s="27" customFormat="1" ht="20.25" customHeight="1" x14ac:dyDescent="0.25">
      <c r="A164" s="28" t="s">
        <v>167</v>
      </c>
      <c r="B164" s="29"/>
      <c r="C164" s="30">
        <f t="shared" ref="C164:J164" si="30">SUM(C162:C163)</f>
        <v>102000</v>
      </c>
      <c r="D164" s="30">
        <f t="shared" si="30"/>
        <v>0</v>
      </c>
      <c r="E164" s="30">
        <f t="shared" si="30"/>
        <v>0</v>
      </c>
      <c r="F164" s="30">
        <f t="shared" si="30"/>
        <v>102000</v>
      </c>
      <c r="G164" s="30">
        <f t="shared" si="30"/>
        <v>82222.820000000007</v>
      </c>
      <c r="H164" s="30">
        <f t="shared" si="30"/>
        <v>81923.59</v>
      </c>
      <c r="I164" s="30">
        <f t="shared" si="30"/>
        <v>299.22999999999956</v>
      </c>
      <c r="J164" s="30">
        <f t="shared" si="30"/>
        <v>19777.18</v>
      </c>
    </row>
    <row r="165" spans="1:10" s="27" customFormat="1" ht="18" customHeight="1" x14ac:dyDescent="0.25">
      <c r="A165" s="36" t="s">
        <v>278</v>
      </c>
      <c r="B165" s="37"/>
      <c r="C165" s="38">
        <f t="shared" ref="C165:J165" si="31">C153+C159+C164</f>
        <v>14438000</v>
      </c>
      <c r="D165" s="38">
        <f t="shared" si="31"/>
        <v>5545808.1699999999</v>
      </c>
      <c r="E165" s="38">
        <f t="shared" si="31"/>
        <v>0</v>
      </c>
      <c r="F165" s="38">
        <f t="shared" si="31"/>
        <v>19983808.170000002</v>
      </c>
      <c r="G165" s="38">
        <f t="shared" si="31"/>
        <v>17724738.829999998</v>
      </c>
      <c r="H165" s="38">
        <f t="shared" si="31"/>
        <v>15012077.149999999</v>
      </c>
      <c r="I165" s="38">
        <f t="shared" si="31"/>
        <v>2712661.68</v>
      </c>
      <c r="J165" s="38">
        <f t="shared" si="31"/>
        <v>2259069.3400000003</v>
      </c>
    </row>
    <row r="166" spans="1:10" s="27" customFormat="1" ht="20.25" customHeight="1" x14ac:dyDescent="0.25">
      <c r="A166" s="24" t="s">
        <v>279</v>
      </c>
      <c r="B166" s="34" t="s">
        <v>280</v>
      </c>
      <c r="C166" s="26">
        <v>50000</v>
      </c>
      <c r="D166" s="26">
        <v>5316.94</v>
      </c>
      <c r="E166" s="26">
        <v>0</v>
      </c>
      <c r="F166" s="26">
        <f>C166+D166+E166</f>
        <v>55316.94</v>
      </c>
      <c r="G166" s="26">
        <v>19430.259999999998</v>
      </c>
      <c r="H166" s="33">
        <v>14113.32</v>
      </c>
      <c r="I166" s="33">
        <f>G166-H166</f>
        <v>5316.9399999999987</v>
      </c>
      <c r="J166" s="33">
        <f>F166-G166</f>
        <v>35886.680000000008</v>
      </c>
    </row>
    <row r="167" spans="1:10" s="27" customFormat="1" ht="18" customHeight="1" x14ac:dyDescent="0.25">
      <c r="A167" s="24" t="s">
        <v>281</v>
      </c>
      <c r="B167" s="34" t="s">
        <v>282</v>
      </c>
      <c r="C167" s="26">
        <v>50000</v>
      </c>
      <c r="D167" s="26">
        <v>0</v>
      </c>
      <c r="E167" s="26">
        <v>0</v>
      </c>
      <c r="F167" s="26">
        <f>C167+D167+E167</f>
        <v>50000</v>
      </c>
      <c r="G167" s="26">
        <v>0</v>
      </c>
      <c r="H167" s="33">
        <v>0</v>
      </c>
      <c r="I167" s="33">
        <f>G167-H167</f>
        <v>0</v>
      </c>
      <c r="J167" s="33">
        <f>F167-G167</f>
        <v>50000</v>
      </c>
    </row>
    <row r="168" spans="1:10" s="27" customFormat="1" ht="20.25" customHeight="1" x14ac:dyDescent="0.25">
      <c r="A168" s="24" t="s">
        <v>283</v>
      </c>
      <c r="B168" s="25" t="s">
        <v>284</v>
      </c>
      <c r="C168" s="26">
        <v>8000000</v>
      </c>
      <c r="D168" s="26">
        <v>1033627.1</v>
      </c>
      <c r="E168" s="26">
        <v>-350000</v>
      </c>
      <c r="F168" s="26">
        <f>C168+D168+E168</f>
        <v>8683627.0999999996</v>
      </c>
      <c r="G168" s="26">
        <v>7261627.0999999996</v>
      </c>
      <c r="H168" s="26">
        <v>6415863.0999999996</v>
      </c>
      <c r="I168" s="33">
        <f>G168-H168</f>
        <v>845764</v>
      </c>
      <c r="J168" s="33">
        <f>F168-G168</f>
        <v>1422000</v>
      </c>
    </row>
    <row r="169" spans="1:10" s="27" customFormat="1" ht="31.5" customHeight="1" x14ac:dyDescent="0.25">
      <c r="A169" s="24" t="s">
        <v>285</v>
      </c>
      <c r="B169" s="34" t="s">
        <v>286</v>
      </c>
      <c r="C169" s="26">
        <v>300000</v>
      </c>
      <c r="D169" s="26">
        <v>108208</v>
      </c>
      <c r="E169" s="26">
        <v>0</v>
      </c>
      <c r="F169" s="26">
        <f>C169+D169+E169</f>
        <v>408208</v>
      </c>
      <c r="G169" s="26">
        <v>212720.26</v>
      </c>
      <c r="H169" s="26">
        <v>19089.259999999998</v>
      </c>
      <c r="I169" s="33">
        <f>G169-H169</f>
        <v>193631</v>
      </c>
      <c r="J169" s="33">
        <f>F169-G169</f>
        <v>195487.74</v>
      </c>
    </row>
    <row r="170" spans="1:10" s="27" customFormat="1" ht="31.5" customHeight="1" x14ac:dyDescent="0.25">
      <c r="A170" s="28" t="s">
        <v>51</v>
      </c>
      <c r="B170" s="29"/>
      <c r="C170" s="30">
        <f t="shared" ref="C170:J170" si="32">SUM(C166:C169)</f>
        <v>8400000</v>
      </c>
      <c r="D170" s="30">
        <f t="shared" si="32"/>
        <v>1147152.04</v>
      </c>
      <c r="E170" s="30">
        <f t="shared" si="32"/>
        <v>-350000</v>
      </c>
      <c r="F170" s="30">
        <f t="shared" si="32"/>
        <v>9197152.0399999991</v>
      </c>
      <c r="G170" s="30">
        <f t="shared" si="32"/>
        <v>7493777.6199999992</v>
      </c>
      <c r="H170" s="30">
        <f t="shared" si="32"/>
        <v>6449065.6799999997</v>
      </c>
      <c r="I170" s="30">
        <f t="shared" si="32"/>
        <v>1044711.94</v>
      </c>
      <c r="J170" s="30">
        <f t="shared" si="32"/>
        <v>1703374.42</v>
      </c>
    </row>
    <row r="171" spans="1:10" s="27" customFormat="1" ht="31.5" customHeight="1" x14ac:dyDescent="0.25">
      <c r="A171" s="24" t="s">
        <v>287</v>
      </c>
      <c r="B171" s="34" t="s">
        <v>288</v>
      </c>
      <c r="C171" s="26">
        <v>0</v>
      </c>
      <c r="D171" s="26">
        <v>0</v>
      </c>
      <c r="E171" s="26">
        <v>0</v>
      </c>
      <c r="F171" s="26">
        <f>C171+D171+E171</f>
        <v>0</v>
      </c>
      <c r="G171" s="26">
        <v>0</v>
      </c>
      <c r="H171" s="33">
        <v>0</v>
      </c>
      <c r="I171" s="33">
        <f t="shared" ref="I171:I180" si="33">G171-H171</f>
        <v>0</v>
      </c>
      <c r="J171" s="33">
        <f>F171-G171</f>
        <v>0</v>
      </c>
    </row>
    <row r="172" spans="1:10" s="27" customFormat="1" ht="20.25" customHeight="1" x14ac:dyDescent="0.25">
      <c r="A172" s="28" t="s">
        <v>84</v>
      </c>
      <c r="B172" s="29"/>
      <c r="C172" s="30">
        <f t="shared" ref="C172:J172" si="34">SUM(C171:C171)</f>
        <v>0</v>
      </c>
      <c r="D172" s="30">
        <f t="shared" si="34"/>
        <v>0</v>
      </c>
      <c r="E172" s="30">
        <f t="shared" si="34"/>
        <v>0</v>
      </c>
      <c r="F172" s="30">
        <f t="shared" si="34"/>
        <v>0</v>
      </c>
      <c r="G172" s="30">
        <f t="shared" si="34"/>
        <v>0</v>
      </c>
      <c r="H172" s="30">
        <f t="shared" si="34"/>
        <v>0</v>
      </c>
      <c r="I172" s="30">
        <f t="shared" si="34"/>
        <v>0</v>
      </c>
      <c r="J172" s="30">
        <f t="shared" si="34"/>
        <v>0</v>
      </c>
    </row>
    <row r="173" spans="1:10" s="27" customFormat="1" ht="18" customHeight="1" x14ac:dyDescent="0.25">
      <c r="A173" s="24" t="s">
        <v>289</v>
      </c>
      <c r="B173" s="34" t="s">
        <v>290</v>
      </c>
      <c r="C173" s="26">
        <v>642005</v>
      </c>
      <c r="D173" s="26">
        <v>0</v>
      </c>
      <c r="E173" s="26">
        <v>0</v>
      </c>
      <c r="F173" s="26">
        <f>C173+D173+E173</f>
        <v>642005</v>
      </c>
      <c r="G173" s="26">
        <v>0</v>
      </c>
      <c r="H173" s="26">
        <v>0</v>
      </c>
      <c r="I173" s="33">
        <f t="shared" si="33"/>
        <v>0</v>
      </c>
      <c r="J173" s="33">
        <f>F173-G173</f>
        <v>642005</v>
      </c>
    </row>
    <row r="174" spans="1:10" s="27" customFormat="1" ht="24" customHeight="1" x14ac:dyDescent="0.25">
      <c r="A174" s="24" t="s">
        <v>291</v>
      </c>
      <c r="B174" s="34" t="s">
        <v>292</v>
      </c>
      <c r="C174" s="26">
        <v>7330000</v>
      </c>
      <c r="D174" s="26">
        <v>3416633.52</v>
      </c>
      <c r="E174" s="26">
        <v>0</v>
      </c>
      <c r="F174" s="26">
        <f>C174+D174+E174</f>
        <v>10746633.52</v>
      </c>
      <c r="G174" s="26">
        <v>7105254</v>
      </c>
      <c r="H174" s="26">
        <v>7105254</v>
      </c>
      <c r="I174" s="33">
        <f t="shared" si="33"/>
        <v>0</v>
      </c>
      <c r="J174" s="33">
        <f>F174-G174</f>
        <v>3641379.5199999996</v>
      </c>
    </row>
    <row r="175" spans="1:10" ht="27.75" customHeight="1" x14ac:dyDescent="0.25">
      <c r="A175" s="24" t="s">
        <v>293</v>
      </c>
      <c r="B175" s="25" t="s">
        <v>294</v>
      </c>
      <c r="C175" s="26">
        <v>80000</v>
      </c>
      <c r="D175" s="26">
        <v>0</v>
      </c>
      <c r="E175" s="26">
        <v>0</v>
      </c>
      <c r="F175" s="26">
        <f>C175+D175+E175</f>
        <v>80000</v>
      </c>
      <c r="G175" s="26">
        <v>80000</v>
      </c>
      <c r="H175" s="26">
        <v>80000</v>
      </c>
      <c r="I175" s="33">
        <f t="shared" si="33"/>
        <v>0</v>
      </c>
      <c r="J175" s="33">
        <f>F175-G175</f>
        <v>0</v>
      </c>
    </row>
    <row r="176" spans="1:10" s="27" customFormat="1" ht="26.25" customHeight="1" x14ac:dyDescent="0.25">
      <c r="A176" s="24" t="s">
        <v>295</v>
      </c>
      <c r="B176" s="25" t="s">
        <v>296</v>
      </c>
      <c r="C176" s="26">
        <v>500000</v>
      </c>
      <c r="D176" s="26">
        <v>362360</v>
      </c>
      <c r="E176" s="26">
        <v>0</v>
      </c>
      <c r="F176" s="26">
        <f>C176+D176+E176</f>
        <v>862360</v>
      </c>
      <c r="G176" s="26">
        <v>739400</v>
      </c>
      <c r="H176" s="26">
        <v>739400</v>
      </c>
      <c r="I176" s="33">
        <f t="shared" si="33"/>
        <v>0</v>
      </c>
      <c r="J176" s="33">
        <f>F176-G176</f>
        <v>122960</v>
      </c>
    </row>
    <row r="177" spans="1:10" s="27" customFormat="1" ht="18.75" customHeight="1" x14ac:dyDescent="0.25">
      <c r="A177" s="24" t="s">
        <v>297</v>
      </c>
      <c r="B177" s="39" t="s">
        <v>298</v>
      </c>
      <c r="C177" s="26">
        <v>10000</v>
      </c>
      <c r="D177" s="26">
        <v>0</v>
      </c>
      <c r="E177" s="26">
        <v>0</v>
      </c>
      <c r="F177" s="26">
        <f>C177+D177+E177</f>
        <v>10000</v>
      </c>
      <c r="G177" s="26">
        <v>0</v>
      </c>
      <c r="H177" s="26">
        <v>0</v>
      </c>
      <c r="I177" s="33">
        <f>G177-H177</f>
        <v>0</v>
      </c>
      <c r="J177" s="33">
        <f>F177-G177</f>
        <v>10000</v>
      </c>
    </row>
    <row r="178" spans="1:10" ht="23.25" customHeight="1" x14ac:dyDescent="0.25">
      <c r="A178" s="28" t="s">
        <v>182</v>
      </c>
      <c r="B178" s="29"/>
      <c r="C178" s="30">
        <f>SUM(C173:C177)</f>
        <v>8562005</v>
      </c>
      <c r="D178" s="30">
        <f>SUM(D173:D177)</f>
        <v>3778993.52</v>
      </c>
      <c r="E178" s="30">
        <f t="shared" ref="E178:J178" si="35">SUM(E173:E177)</f>
        <v>0</v>
      </c>
      <c r="F178" s="30">
        <f t="shared" si="35"/>
        <v>12340998.52</v>
      </c>
      <c r="G178" s="30">
        <f t="shared" si="35"/>
        <v>7924654</v>
      </c>
      <c r="H178" s="30">
        <f t="shared" si="35"/>
        <v>7924654</v>
      </c>
      <c r="I178" s="30">
        <f t="shared" si="35"/>
        <v>0</v>
      </c>
      <c r="J178" s="30">
        <f t="shared" si="35"/>
        <v>4416344.5199999996</v>
      </c>
    </row>
    <row r="179" spans="1:10" ht="20.25" x14ac:dyDescent="0.25">
      <c r="A179" s="36" t="s">
        <v>299</v>
      </c>
      <c r="B179" s="37"/>
      <c r="C179" s="38">
        <f>C172+C178+C170</f>
        <v>16962005</v>
      </c>
      <c r="D179" s="38">
        <f>D172+D178+D170</f>
        <v>4926145.5600000005</v>
      </c>
      <c r="E179" s="38">
        <f t="shared" ref="E179:J179" si="36">E172+E178+E170</f>
        <v>-350000</v>
      </c>
      <c r="F179" s="38">
        <f t="shared" si="36"/>
        <v>21538150.559999999</v>
      </c>
      <c r="G179" s="38">
        <f t="shared" si="36"/>
        <v>15418431.619999999</v>
      </c>
      <c r="H179" s="38">
        <f t="shared" si="36"/>
        <v>14373719.68</v>
      </c>
      <c r="I179" s="38">
        <f t="shared" si="36"/>
        <v>1044711.94</v>
      </c>
      <c r="J179" s="38">
        <f t="shared" si="36"/>
        <v>6119718.9399999995</v>
      </c>
    </row>
    <row r="180" spans="1:10" ht="15.75" x14ac:dyDescent="0.25">
      <c r="A180" s="24" t="s">
        <v>300</v>
      </c>
      <c r="B180" s="40" t="s">
        <v>301</v>
      </c>
      <c r="C180" s="26">
        <v>48158505.659999996</v>
      </c>
      <c r="D180" s="26">
        <v>0</v>
      </c>
      <c r="E180" s="26">
        <v>0</v>
      </c>
      <c r="F180" s="26">
        <v>60594661.770000003</v>
      </c>
      <c r="G180" s="26">
        <v>60594661.770000003</v>
      </c>
      <c r="H180" s="26">
        <v>60594661.770000003</v>
      </c>
      <c r="I180" s="26">
        <f t="shared" si="33"/>
        <v>0</v>
      </c>
      <c r="J180" s="26">
        <f>F180-G180</f>
        <v>0</v>
      </c>
    </row>
    <row r="181" spans="1:10" x14ac:dyDescent="0.25">
      <c r="A181" s="28" t="s">
        <v>51</v>
      </c>
      <c r="B181" s="29"/>
      <c r="C181" s="30">
        <f>SUM(C180)</f>
        <v>48158505.659999996</v>
      </c>
      <c r="D181" s="30">
        <f>SUM(D180)</f>
        <v>0</v>
      </c>
      <c r="E181" s="30">
        <f t="shared" ref="E181:J181" si="37">SUM(E180)</f>
        <v>0</v>
      </c>
      <c r="F181" s="30">
        <f t="shared" si="37"/>
        <v>60594661.770000003</v>
      </c>
      <c r="G181" s="30">
        <f t="shared" si="37"/>
        <v>60594661.770000003</v>
      </c>
      <c r="H181" s="30">
        <f t="shared" si="37"/>
        <v>60594661.770000003</v>
      </c>
      <c r="I181" s="30">
        <f t="shared" si="37"/>
        <v>0</v>
      </c>
      <c r="J181" s="30">
        <f t="shared" si="37"/>
        <v>0</v>
      </c>
    </row>
    <row r="182" spans="1:10" ht="20.25" x14ac:dyDescent="0.25">
      <c r="A182" s="36" t="s">
        <v>302</v>
      </c>
      <c r="B182" s="37"/>
      <c r="C182" s="38">
        <f>C181</f>
        <v>48158505.659999996</v>
      </c>
      <c r="D182" s="38">
        <f t="shared" ref="D182:J182" si="38">D181</f>
        <v>0</v>
      </c>
      <c r="E182" s="38">
        <f t="shared" si="38"/>
        <v>0</v>
      </c>
      <c r="F182" s="38">
        <f t="shared" si="38"/>
        <v>60594661.770000003</v>
      </c>
      <c r="G182" s="38">
        <f t="shared" si="38"/>
        <v>60594661.770000003</v>
      </c>
      <c r="H182" s="38">
        <f t="shared" si="38"/>
        <v>60594661.770000003</v>
      </c>
      <c r="I182" s="38">
        <f t="shared" si="38"/>
        <v>0</v>
      </c>
      <c r="J182" s="38">
        <f t="shared" si="38"/>
        <v>0</v>
      </c>
    </row>
    <row r="183" spans="1:10" ht="23.25" thickBot="1" x14ac:dyDescent="0.3">
      <c r="A183" s="41" t="s">
        <v>303</v>
      </c>
      <c r="B183" s="42"/>
      <c r="C183" s="43">
        <f t="shared" ref="C183:J183" si="39">C104+C138+C165+C179+C182</f>
        <v>140976000</v>
      </c>
      <c r="D183" s="43">
        <f t="shared" si="39"/>
        <v>13636667.680000002</v>
      </c>
      <c r="E183" s="43">
        <f t="shared" si="39"/>
        <v>0</v>
      </c>
      <c r="F183" s="43">
        <f t="shared" si="39"/>
        <v>167048823.79000002</v>
      </c>
      <c r="G183" s="43">
        <f t="shared" si="39"/>
        <v>150740908.50000003</v>
      </c>
      <c r="H183" s="43">
        <f t="shared" si="39"/>
        <v>144915007.68000001</v>
      </c>
      <c r="I183" s="43">
        <f t="shared" si="39"/>
        <v>5825900.8200000003</v>
      </c>
      <c r="J183" s="43">
        <f t="shared" si="39"/>
        <v>16307915.289999999</v>
      </c>
    </row>
    <row r="184" spans="1:10" ht="15.75" thickTop="1" x14ac:dyDescent="0.25">
      <c r="F184" s="44"/>
    </row>
    <row r="185" spans="1:10" x14ac:dyDescent="0.25">
      <c r="D185" s="45" t="s">
        <v>304</v>
      </c>
      <c r="E185" s="45"/>
      <c r="F185" s="45"/>
      <c r="G185" s="45"/>
    </row>
    <row r="186" spans="1:10" ht="18" x14ac:dyDescent="0.25">
      <c r="D186" s="46" t="s">
        <v>305</v>
      </c>
      <c r="E186" s="46"/>
      <c r="F186" s="46"/>
      <c r="G186" s="46"/>
    </row>
    <row r="190" spans="1:10" x14ac:dyDescent="0.25">
      <c r="J190" t="s">
        <v>1</v>
      </c>
    </row>
  </sheetData>
  <mergeCells count="69">
    <mergeCell ref="D186:G186"/>
    <mergeCell ref="A178:B178"/>
    <mergeCell ref="A179:B179"/>
    <mergeCell ref="A181:B181"/>
    <mergeCell ref="A182:B182"/>
    <mergeCell ref="A183:B183"/>
    <mergeCell ref="D185:G185"/>
    <mergeCell ref="I160:I161"/>
    <mergeCell ref="J160:J161"/>
    <mergeCell ref="A164:B164"/>
    <mergeCell ref="A165:B165"/>
    <mergeCell ref="A170:B170"/>
    <mergeCell ref="A172:B172"/>
    <mergeCell ref="A159:B159"/>
    <mergeCell ref="A160:A161"/>
    <mergeCell ref="B160:B161"/>
    <mergeCell ref="C160:F160"/>
    <mergeCell ref="G160:G161"/>
    <mergeCell ref="H160:H161"/>
    <mergeCell ref="I130:I131"/>
    <mergeCell ref="J130:J131"/>
    <mergeCell ref="A134:B134"/>
    <mergeCell ref="A137:B137"/>
    <mergeCell ref="A138:B138"/>
    <mergeCell ref="A153:B153"/>
    <mergeCell ref="A127:B127"/>
    <mergeCell ref="A130:A131"/>
    <mergeCell ref="B130:B131"/>
    <mergeCell ref="C130:F130"/>
    <mergeCell ref="G130:G131"/>
    <mergeCell ref="H130:H131"/>
    <mergeCell ref="A103:B103"/>
    <mergeCell ref="A104:B104"/>
    <mergeCell ref="A111:B111"/>
    <mergeCell ref="A115:B115"/>
    <mergeCell ref="A122:B122"/>
    <mergeCell ref="A125:B125"/>
    <mergeCell ref="I68:I69"/>
    <mergeCell ref="J68:J69"/>
    <mergeCell ref="A93:B93"/>
    <mergeCell ref="A99:A100"/>
    <mergeCell ref="B99:B100"/>
    <mergeCell ref="C99:F99"/>
    <mergeCell ref="G99:G100"/>
    <mergeCell ref="H99:H100"/>
    <mergeCell ref="I99:I100"/>
    <mergeCell ref="J99:J100"/>
    <mergeCell ref="A49:B49"/>
    <mergeCell ref="A68:A69"/>
    <mergeCell ref="B68:B69"/>
    <mergeCell ref="C68:F68"/>
    <mergeCell ref="G68:G69"/>
    <mergeCell ref="H68:H69"/>
    <mergeCell ref="J9:J10"/>
    <mergeCell ref="A30:B30"/>
    <mergeCell ref="A36:A37"/>
    <mergeCell ref="B36:B37"/>
    <mergeCell ref="C36:F36"/>
    <mergeCell ref="G36:G37"/>
    <mergeCell ref="H36:H37"/>
    <mergeCell ref="I36:I37"/>
    <mergeCell ref="J36:J37"/>
    <mergeCell ref="B7:I7"/>
    <mergeCell ref="A9:A10"/>
    <mergeCell ref="B9:B10"/>
    <mergeCell ref="C9:F9"/>
    <mergeCell ref="G9:G10"/>
    <mergeCell ref="H9:H10"/>
    <mergeCell ref="I9:I10"/>
  </mergeCells>
  <printOptions horizontalCentered="1"/>
  <pageMargins left="0.15748031496062992" right="0.17" top="0.23622047244094491" bottom="0.35433070866141736" header="0.23622047244094491" footer="0.35433070866141736"/>
  <pageSetup paperSize="9" scale="92" orientation="landscape" r:id="rId1"/>
  <rowBreaks count="3" manualBreakCount="3">
    <brk id="98" max="9" man="1"/>
    <brk id="129" max="9" man="1"/>
    <brk id="15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 بيان تنفيد مصاريف التسيير</vt:lpstr>
      <vt:lpstr>' بيان تنفيد مصاريف التسيير'!Zone_d_impression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sfia aghouri</dc:creator>
  <cp:lastModifiedBy>sfia aghouri</cp:lastModifiedBy>
  <dcterms:created xsi:type="dcterms:W3CDTF">2025-05-22T10:47:48Z</dcterms:created>
  <dcterms:modified xsi:type="dcterms:W3CDTF">2025-05-22T10:47:48Z</dcterms:modified>
</cp:coreProperties>
</file>