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D26B3C74-DB9D-457C-8887-5C4FFE377FA0}" xr6:coauthVersionLast="47" xr6:coauthVersionMax="47" xr10:uidLastSave="{00000000-0000-0000-0000-000000000000}"/>
  <bookViews>
    <workbookView xWindow="-120" yWindow="-120" windowWidth="20730" windowHeight="11040" xr2:uid="{F8F63ACF-2D0F-4ADE-9BE9-5AA2A5DA0CE2}"/>
  </bookViews>
  <sheets>
    <sheet name=" قائمة الموارد المالية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K78" i="1"/>
  <c r="H78" i="1"/>
  <c r="F78" i="1"/>
  <c r="E78" i="1"/>
  <c r="G77" i="1"/>
  <c r="G78" i="1" s="1"/>
  <c r="K76" i="1"/>
  <c r="F76" i="1"/>
  <c r="H76" i="1" s="1"/>
  <c r="E76" i="1"/>
  <c r="H75" i="1"/>
  <c r="G75" i="1"/>
  <c r="H74" i="1"/>
  <c r="G74" i="1"/>
  <c r="H73" i="1"/>
  <c r="G73" i="1"/>
  <c r="G76" i="1" s="1"/>
  <c r="K72" i="1"/>
  <c r="H72" i="1"/>
  <c r="F72" i="1"/>
  <c r="E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4" i="1"/>
  <c r="G54" i="1"/>
  <c r="H53" i="1"/>
  <c r="G53" i="1"/>
  <c r="H52" i="1"/>
  <c r="G52" i="1"/>
  <c r="H51" i="1"/>
  <c r="G51" i="1"/>
  <c r="G72" i="1" s="1"/>
  <c r="H50" i="1"/>
  <c r="G50" i="1"/>
  <c r="H49" i="1"/>
  <c r="G49" i="1"/>
  <c r="K48" i="1"/>
  <c r="F48" i="1"/>
  <c r="H48" i="1" s="1"/>
  <c r="E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G48" i="1" s="1"/>
  <c r="H36" i="1"/>
  <c r="G36" i="1"/>
  <c r="K35" i="1"/>
  <c r="F35" i="1"/>
  <c r="F79" i="1" s="1"/>
  <c r="H79" i="1" s="1"/>
  <c r="E35" i="1"/>
  <c r="H34" i="1"/>
  <c r="G34" i="1"/>
  <c r="H33" i="1"/>
  <c r="G33" i="1"/>
  <c r="H32" i="1"/>
  <c r="G32" i="1"/>
  <c r="H31" i="1"/>
  <c r="G31" i="1"/>
  <c r="H28" i="1"/>
  <c r="G28" i="1"/>
  <c r="G35" i="1" s="1"/>
  <c r="H27" i="1"/>
  <c r="G27" i="1"/>
  <c r="H26" i="1"/>
  <c r="G26" i="1"/>
  <c r="K25" i="1"/>
  <c r="K79" i="1" s="1"/>
  <c r="F25" i="1"/>
  <c r="H25" i="1" s="1"/>
  <c r="E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G25" i="1" s="1"/>
  <c r="G79" i="1" l="1"/>
  <c r="H35" i="1"/>
</calcChain>
</file>

<file path=xl/sharedStrings.xml><?xml version="1.0" encoding="utf-8"?>
<sst xmlns="http://schemas.openxmlformats.org/spreadsheetml/2006/main" count="260" uniqueCount="109">
  <si>
    <r>
      <rPr>
        <b/>
        <u/>
        <sz val="24"/>
        <rFont val="Times New Roman"/>
        <family val="1"/>
      </rPr>
      <t xml:space="preserve"> </t>
    </r>
    <r>
      <rPr>
        <b/>
        <u/>
        <sz val="26"/>
        <rFont val="Times New Roman"/>
        <family val="1"/>
      </rPr>
      <t>قائمة</t>
    </r>
    <r>
      <rPr>
        <b/>
        <u/>
        <sz val="24"/>
        <rFont val="Times New Roman"/>
        <family val="1"/>
      </rPr>
      <t xml:space="preserve"> الموارد المالية</t>
    </r>
    <r>
      <rPr>
        <b/>
        <sz val="24"/>
        <rFont val="Algerian"/>
        <family val="5"/>
      </rPr>
      <t xml:space="preserve"> محصورة في: 2024/12/31</t>
    </r>
  </si>
  <si>
    <t>المادة 275 من القانون التنظيمي113.14 والمرسوم رقم 2.17.290</t>
  </si>
  <si>
    <t>الباب</t>
  </si>
  <si>
    <t>الفصل</t>
  </si>
  <si>
    <t>الفقرة</t>
  </si>
  <si>
    <t>نوع المدخول المالي</t>
  </si>
  <si>
    <t>المسجل بالميزانية</t>
  </si>
  <si>
    <t>الموارد المالية التي تم تحصيلها</t>
  </si>
  <si>
    <t>الموارد المالية التي لم يتم تحصيلها</t>
  </si>
  <si>
    <t>نسبة التحصيل %</t>
  </si>
  <si>
    <t>prise en charge</t>
  </si>
  <si>
    <t>10</t>
  </si>
  <si>
    <t>11/10</t>
  </si>
  <si>
    <t>رسم تصديق الإمضاء والإشهاد بالتطابق</t>
  </si>
  <si>
    <t>31/30</t>
  </si>
  <si>
    <t>رسوم الحالة المدنية</t>
  </si>
  <si>
    <t>20</t>
  </si>
  <si>
    <t>ترقيم العقارات</t>
  </si>
  <si>
    <t>33/30</t>
  </si>
  <si>
    <t>صوائر أبحاث المنافع والمضار</t>
  </si>
  <si>
    <t>30</t>
  </si>
  <si>
    <t>21/20</t>
  </si>
  <si>
    <t xml:space="preserve">منتوج بيع أثاث وأدوات ومواد إستغني عنها </t>
  </si>
  <si>
    <t>23/20</t>
  </si>
  <si>
    <t>منتوج بيع التصاميم والمطبوعات وملفات المزايدة</t>
  </si>
  <si>
    <t>24/20</t>
  </si>
  <si>
    <t>منتوج بيع المحجوزات التي لم تسحب داخل الأجل القانوني</t>
  </si>
  <si>
    <t>40</t>
  </si>
  <si>
    <t>المتحصل من الدعائر الجبائية والتراضي فيما يتعلق بالضرائب</t>
  </si>
  <si>
    <t>14/10</t>
  </si>
  <si>
    <t>النسبة المئوية المقبوضة في البيوعات العمومية</t>
  </si>
  <si>
    <t>32/30</t>
  </si>
  <si>
    <t>رسوم المحجـــــــز</t>
  </si>
  <si>
    <t>50</t>
  </si>
  <si>
    <t xml:space="preserve"> منتوج الضريبة على القيمة المضافة</t>
  </si>
  <si>
    <t>مجموع البــــــــاب 10</t>
  </si>
  <si>
    <t>35/30</t>
  </si>
  <si>
    <t>إسترجاع صوائر التنظيف</t>
  </si>
  <si>
    <t xml:space="preserve">مدخول الخزانة الجماعية </t>
  </si>
  <si>
    <t>34/30</t>
  </si>
  <si>
    <t>مدخول قاعة المعارض</t>
  </si>
  <si>
    <r>
      <rPr>
        <b/>
        <sz val="10"/>
        <rFont val="Arabic Transparent"/>
        <charset val="178"/>
      </rPr>
      <t>الرسم</t>
    </r>
    <r>
      <rPr>
        <b/>
        <sz val="12"/>
        <rFont val="Arabic Transparent"/>
        <charset val="178"/>
      </rPr>
      <t xml:space="preserve"> المفروض </t>
    </r>
    <r>
      <rPr>
        <b/>
        <sz val="10"/>
        <rFont val="Arabic Transparent"/>
        <charset val="178"/>
      </rPr>
      <t>على الإقامة</t>
    </r>
    <r>
      <rPr>
        <b/>
        <sz val="12"/>
        <rFont val="Arabic Transparent"/>
        <charset val="178"/>
      </rPr>
      <t xml:space="preserve"> في </t>
    </r>
    <r>
      <rPr>
        <b/>
        <sz val="10"/>
        <rFont val="Arabic Transparent"/>
        <charset val="178"/>
      </rPr>
      <t>المؤسسات السياحية</t>
    </r>
    <r>
      <rPr>
        <b/>
        <sz val="12"/>
        <rFont val="Arabic Transparent"/>
        <charset val="178"/>
      </rPr>
      <t xml:space="preserve"> </t>
    </r>
  </si>
  <si>
    <t>13/10</t>
  </si>
  <si>
    <t>الرسم المفروض على تذاكر دخول المهرجانات الرياضية والمسابح الخاصة المفتوحة للجمهور </t>
  </si>
  <si>
    <t>محصول استغلال الملاعب الرياضية</t>
  </si>
  <si>
    <t>واجبات الدخول إلى المسارح الجماعية</t>
  </si>
  <si>
    <t>مجموع البــــــــاب 20</t>
  </si>
  <si>
    <t>ضريبة المباني</t>
  </si>
  <si>
    <t>12/10</t>
  </si>
  <si>
    <r>
      <t xml:space="preserve">ضريبة الصيانة على الأملاك الخاضعة  </t>
    </r>
    <r>
      <rPr>
        <b/>
        <sz val="12"/>
        <rFont val="Arabic Transparent"/>
      </rPr>
      <t>لضريبة المباني</t>
    </r>
  </si>
  <si>
    <t>الضريبة على الأراضي الحضرية غير المبنية</t>
  </si>
  <si>
    <t>15/10</t>
  </si>
  <si>
    <t>الضريبة على عمليات البناء</t>
  </si>
  <si>
    <t>16/10</t>
  </si>
  <si>
    <t>الضريبة على عمليات تجزئة الأراضي</t>
  </si>
  <si>
    <t>18/10</t>
  </si>
  <si>
    <t>رسم السكن</t>
  </si>
  <si>
    <t>19/10</t>
  </si>
  <si>
    <t xml:space="preserve">الرسم على الخدمات الجماعية </t>
  </si>
  <si>
    <t>22/20</t>
  </si>
  <si>
    <t>الرسم المفروض على شغل الملك الجماعي  لأغراض البناء</t>
  </si>
  <si>
    <t>25/20</t>
  </si>
  <si>
    <t>محصولات أخرى للعقارات</t>
  </si>
  <si>
    <t>الرسم المترتب على إتلاف الطرق</t>
  </si>
  <si>
    <t>حق الإمتياز في نقل الأموات</t>
  </si>
  <si>
    <t>رسوم رفع نفايات الحدائق وبقايا المواد الصناعية ومواد البناء</t>
  </si>
  <si>
    <t>مجــموع الـــــباب 30</t>
  </si>
  <si>
    <t>الضريبة على محلات بيع المشروبات</t>
  </si>
  <si>
    <t>الرسم المفروض على المياه المعدنية و مياه المائدة</t>
  </si>
  <si>
    <t>الرسم المفروض على استخراج مواد المقالع</t>
  </si>
  <si>
    <t>ضريبة التجارة</t>
  </si>
  <si>
    <t>25/10</t>
  </si>
  <si>
    <t>الرسم المهني</t>
  </si>
  <si>
    <t>واجبات مقبوضة في الأسواق و ساحات البيع العمومية</t>
  </si>
  <si>
    <t>واجبات اسواق البهائم</t>
  </si>
  <si>
    <t>واجبات الوقوف و الدخول الى الا سواق الاسبوعية</t>
  </si>
  <si>
    <t>واجبات مقبوضة بساحات أخرى للبيع العمومي</t>
  </si>
  <si>
    <t>منتوج كراء و استغلال مواد في حوزة الجماعة</t>
  </si>
  <si>
    <t>27/20</t>
  </si>
  <si>
    <t>منتوج ايجار الاسواق الجماعية</t>
  </si>
  <si>
    <t>30/20</t>
  </si>
  <si>
    <t>منتوج الملك الغابوي</t>
  </si>
  <si>
    <t>32/20</t>
  </si>
  <si>
    <t>امتياز المرافق الجماعية</t>
  </si>
  <si>
    <t>36/20</t>
  </si>
  <si>
    <t>محاصيل امتيازات اخرى</t>
  </si>
  <si>
    <t>37/20</t>
  </si>
  <si>
    <t>شغل الملك الجماعي مؤقتا لأغراض تجارية صناعية أو مهنية</t>
  </si>
  <si>
    <t>38/20</t>
  </si>
  <si>
    <t>شغل الملك الجماعي مؤقتا بمنقولات أو عقارات</t>
  </si>
  <si>
    <t>42/20</t>
  </si>
  <si>
    <t>منتوج الموازين العمومية و ضريبة الوزن و الكيل</t>
  </si>
  <si>
    <t>الرسم المفروض على استغلال رخص سيارات الأجرة</t>
  </si>
  <si>
    <t>الرسم على النقل العمومي للمسافرين</t>
  </si>
  <si>
    <t>حق الإمتياز في استغلال ساحات وأماكن الوقوف</t>
  </si>
  <si>
    <t>واجبات الوقوف المترتب عن السيارات المخصصة للنقل</t>
  </si>
  <si>
    <t>مجــموع الـــباب 40</t>
  </si>
  <si>
    <t>منتوج فائدة الأموال المودعة بالخزينة</t>
  </si>
  <si>
    <t>إنذارت مرسمة</t>
  </si>
  <si>
    <t>مداخيل مختلفة وطارئة</t>
  </si>
  <si>
    <t xml:space="preserve">مجــموع الــباب 50 </t>
  </si>
  <si>
    <t>60</t>
  </si>
  <si>
    <t>0/10</t>
  </si>
  <si>
    <t>فائض الجزء الثاني من المزانية</t>
  </si>
  <si>
    <t xml:space="preserve">مجــموع الــباب 60 </t>
  </si>
  <si>
    <t>مجمـــوع المداخيل</t>
  </si>
  <si>
    <t>أيت ملول في:…………………………….</t>
  </si>
  <si>
    <t>الأمر بالصرف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</si>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</sst>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lgerian"/>
      <family val="5"/>
    </font>
    <font>
      <sz val="11"/>
      <name val="Arial"/>
      <family val="2"/>
    </font>
    <font>
      <b/>
      <sz val="24"/>
      <name val="Algerian"/>
      <family val="5"/>
    </font>
    <font>
      <b/>
      <sz val="24"/>
      <name val="Algerian"/>
      <family val="1"/>
    </font>
    <font>
      <b/>
      <u/>
      <sz val="24"/>
      <name val="Times New Roman"/>
      <family val="1"/>
    </font>
    <font>
      <b/>
      <u/>
      <sz val="26"/>
      <name val="Times New Roman"/>
      <family val="1"/>
    </font>
    <font>
      <b/>
      <sz val="14"/>
      <name val="Arial"/>
      <family val="2"/>
    </font>
    <font>
      <b/>
      <sz val="12"/>
      <name val="Algerian"/>
      <family val="5"/>
    </font>
    <font>
      <b/>
      <sz val="12"/>
      <name val="Arabic Transparent"/>
      <charset val="178"/>
    </font>
    <font>
      <b/>
      <sz val="16"/>
      <name val="Arabic Transparent"/>
      <charset val="178"/>
    </font>
    <font>
      <b/>
      <sz val="12"/>
      <name val="Arial"/>
      <family val="2"/>
    </font>
    <font>
      <b/>
      <sz val="11"/>
      <name val="Arial"/>
      <family val="2"/>
    </font>
    <font>
      <sz val="12"/>
      <name val="Arabic Transparent"/>
      <charset val="178"/>
    </font>
    <font>
      <b/>
      <sz val="11"/>
      <name val="Arabic Transparent"/>
      <charset val="178"/>
    </font>
    <font>
      <b/>
      <sz val="14"/>
      <color theme="1"/>
      <name val="Arial"/>
      <family val="2"/>
    </font>
    <font>
      <b/>
      <sz val="10"/>
      <name val="Arabic Transparent"/>
      <charset val="178"/>
    </font>
    <font>
      <b/>
      <sz val="12"/>
      <name val="Arabic Transparent"/>
    </font>
    <font>
      <b/>
      <sz val="16"/>
      <name val="Simplified Arabic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horizontal="right"/>
    </xf>
    <xf numFmtId="0" fontId="1" fillId="0" borderId="0" xfId="1"/>
    <xf numFmtId="0" fontId="3" fillId="0" borderId="0" xfId="1" applyFont="1"/>
    <xf numFmtId="49" fontId="4" fillId="2" borderId="0" xfId="1" applyNumberFormat="1" applyFont="1" applyFill="1" applyAlignment="1">
      <alignment vertical="top" wrapText="1"/>
    </xf>
    <xf numFmtId="49" fontId="5" fillId="3" borderId="1" xfId="1" applyNumberFormat="1" applyFont="1" applyFill="1" applyBorder="1" applyAlignment="1">
      <alignment horizontal="center" vertical="top" wrapText="1"/>
    </xf>
    <xf numFmtId="49" fontId="4" fillId="3" borderId="2" xfId="1" applyNumberFormat="1" applyFont="1" applyFill="1" applyBorder="1" applyAlignment="1">
      <alignment horizontal="center" vertical="top" wrapText="1"/>
    </xf>
    <xf numFmtId="49" fontId="4" fillId="3" borderId="3" xfId="1" applyNumberFormat="1" applyFont="1" applyFill="1" applyBorder="1" applyAlignment="1">
      <alignment horizontal="center" vertical="top" wrapText="1"/>
    </xf>
    <xf numFmtId="49" fontId="8" fillId="2" borderId="0" xfId="1" applyNumberFormat="1" applyFont="1" applyFill="1" applyAlignment="1">
      <alignment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6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49" fontId="13" fillId="4" borderId="7" xfId="1" applyNumberFormat="1" applyFont="1" applyFill="1" applyBorder="1" applyAlignment="1">
      <alignment horizontal="center" vertical="center" wrapText="1"/>
    </xf>
    <xf numFmtId="49" fontId="13" fillId="4" borderId="3" xfId="1" applyNumberFormat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49" fontId="12" fillId="4" borderId="8" xfId="1" applyNumberFormat="1" applyFont="1" applyFill="1" applyBorder="1" applyAlignment="1">
      <alignment horizontal="center" vertical="center"/>
    </xf>
    <xf numFmtId="49" fontId="13" fillId="4" borderId="8" xfId="1" applyNumberFormat="1" applyFont="1" applyFill="1" applyBorder="1" applyAlignment="1">
      <alignment horizontal="center" vertical="center" wrapText="1"/>
    </xf>
    <xf numFmtId="49" fontId="13" fillId="4" borderId="9" xfId="1" applyNumberFormat="1" applyFont="1" applyFill="1" applyBorder="1" applyAlignment="1">
      <alignment horizontal="center" vertical="center" wrapText="1"/>
    </xf>
    <xf numFmtId="49" fontId="12" fillId="4" borderId="10" xfId="1" applyNumberFormat="1" applyFont="1" applyFill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49" fontId="14" fillId="0" borderId="8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right" vertical="center" wrapText="1"/>
    </xf>
    <xf numFmtId="4" fontId="13" fillId="0" borderId="8" xfId="1" applyNumberFormat="1" applyFont="1" applyBorder="1" applyAlignment="1">
      <alignment horizontal="center" vertical="center"/>
    </xf>
    <xf numFmtId="4" fontId="13" fillId="0" borderId="11" xfId="1" applyNumberFormat="1" applyFont="1" applyBorder="1" applyAlignment="1">
      <alignment horizontal="center" vertical="center"/>
    </xf>
    <xf numFmtId="10" fontId="13" fillId="0" borderId="11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right" vertical="center" wrapText="1"/>
    </xf>
    <xf numFmtId="49" fontId="14" fillId="2" borderId="11" xfId="1" applyNumberFormat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right" vertical="center" wrapText="1"/>
    </xf>
    <xf numFmtId="4" fontId="13" fillId="2" borderId="11" xfId="1" applyNumberFormat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right" vertical="center" wrapText="1"/>
    </xf>
    <xf numFmtId="4" fontId="16" fillId="5" borderId="11" xfId="1" applyNumberFormat="1" applyFont="1" applyFill="1" applyBorder="1" applyAlignment="1">
      <alignment horizontal="center" vertical="center"/>
    </xf>
    <xf numFmtId="4" fontId="13" fillId="5" borderId="11" xfId="1" applyNumberFormat="1" applyFont="1" applyFill="1" applyBorder="1" applyAlignment="1">
      <alignment horizontal="center" vertical="center"/>
    </xf>
    <xf numFmtId="10" fontId="13" fillId="5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49" fontId="19" fillId="5" borderId="11" xfId="1" applyNumberFormat="1" applyFont="1" applyFill="1" applyBorder="1" applyAlignment="1">
      <alignment horizontal="center" vertical="center"/>
    </xf>
    <xf numFmtId="0" fontId="16" fillId="0" borderId="0" xfId="0" applyFont="1"/>
    <xf numFmtId="0" fontId="20" fillId="0" borderId="0" xfId="0" applyFont="1"/>
    <xf numFmtId="0" fontId="16" fillId="0" borderId="0" xfId="0" applyFont="1" applyAlignment="1">
      <alignment horizontal="right"/>
    </xf>
  </cellXfs>
  <cellStyles count="2">
    <cellStyle name="Normal" xfId="0" builtinId="0"/>
    <cellStyle name="Normal 2" xfId="1" xr:uid="{51B53F9F-0936-42DB-B82F-BE49C00AE5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1076325</xdr:colOff>
      <xdr:row>0</xdr:row>
      <xdr:rowOff>47625</xdr:rowOff>
    </xdr:from>
    <xdr:to>
      <xdr:col>8</xdr:col>
      <xdr:colOff>0</xdr:colOff>
      <xdr:row>5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7A1CA3-9195-4428-BA3C-86BC2599A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976125" y="47625"/>
          <a:ext cx="14097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0</xdr:row>
      <xdr:rowOff>19050</xdr:rowOff>
    </xdr:from>
    <xdr:to>
      <xdr:col>3</xdr:col>
      <xdr:colOff>1318777</xdr:colOff>
      <xdr:row>7</xdr:row>
      <xdr:rowOff>9525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6820706-CA51-43E3-BDC4-D3E1B833AE8C}"/>
            </a:ext>
          </a:extLst>
        </xdr:cNvPr>
        <xdr:cNvSpPr txBox="1"/>
      </xdr:nvSpPr>
      <xdr:spPr>
        <a:xfrm>
          <a:off x="196925048" y="19050"/>
          <a:ext cx="2623701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1000" b="1">
              <a:cs typeface="+mj-cs"/>
            </a:rPr>
            <a:t> </a:t>
          </a:r>
          <a:endParaRPr lang="fr-FR" sz="1000" b="1">
            <a:cs typeface="+mj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10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105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</a:t>
          </a:r>
        </a:p>
        <a:p>
          <a:pPr algn="ctr" rtl="1"/>
          <a:endParaRPr lang="ar-MA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F87D8-4D0F-4849-BE1D-4A8A0A3A2732}">
  <sheetPr>
    <tabColor theme="9" tint="-0.249977111117893"/>
  </sheetPr>
  <dimension ref="A1:S82"/>
  <sheetViews>
    <sheetView rightToLeft="1" tabSelected="1" workbookViewId="0">
      <selection activeCell="D9" sqref="D9:G9"/>
    </sheetView>
  </sheetViews>
  <sheetFormatPr baseColWidth="10" defaultRowHeight="15" x14ac:dyDescent="0.25"/>
  <cols>
    <col min="1" max="1" width="5.42578125" customWidth="1"/>
    <col min="2" max="2" width="6.28515625" customWidth="1"/>
    <col min="3" max="3" width="7.85546875" customWidth="1"/>
    <col min="4" max="4" width="50" customWidth="1"/>
    <col min="5" max="5" width="18.42578125" style="42" customWidth="1"/>
    <col min="6" max="6" width="18.28515625" style="42" customWidth="1"/>
    <col min="7" max="7" width="20.5703125" style="42" customWidth="1"/>
    <col min="8" max="8" width="16.7109375" style="42" customWidth="1"/>
    <col min="11" max="11" width="20.5703125" style="42" customWidth="1"/>
    <col min="12" max="12" width="17.28515625" customWidth="1"/>
    <col min="257" max="257" width="5.42578125" customWidth="1"/>
    <col min="258" max="258" width="6.28515625" customWidth="1"/>
    <col min="259" max="259" width="7.85546875" customWidth="1"/>
    <col min="260" max="260" width="50" customWidth="1"/>
    <col min="261" max="261" width="18.42578125" customWidth="1"/>
    <col min="262" max="262" width="18.28515625" customWidth="1"/>
    <col min="263" max="263" width="20.5703125" customWidth="1"/>
    <col min="264" max="264" width="16.7109375" customWidth="1"/>
    <col min="267" max="267" width="20.5703125" customWidth="1"/>
    <col min="268" max="268" width="17.28515625" customWidth="1"/>
    <col min="513" max="513" width="5.42578125" customWidth="1"/>
    <col min="514" max="514" width="6.28515625" customWidth="1"/>
    <col min="515" max="515" width="7.85546875" customWidth="1"/>
    <col min="516" max="516" width="50" customWidth="1"/>
    <col min="517" max="517" width="18.42578125" customWidth="1"/>
    <col min="518" max="518" width="18.28515625" customWidth="1"/>
    <col min="519" max="519" width="20.5703125" customWidth="1"/>
    <col min="520" max="520" width="16.7109375" customWidth="1"/>
    <col min="523" max="523" width="20.5703125" customWidth="1"/>
    <col min="524" max="524" width="17.28515625" customWidth="1"/>
    <col min="769" max="769" width="5.42578125" customWidth="1"/>
    <col min="770" max="770" width="6.28515625" customWidth="1"/>
    <col min="771" max="771" width="7.85546875" customWidth="1"/>
    <col min="772" max="772" width="50" customWidth="1"/>
    <col min="773" max="773" width="18.42578125" customWidth="1"/>
    <col min="774" max="774" width="18.28515625" customWidth="1"/>
    <col min="775" max="775" width="20.5703125" customWidth="1"/>
    <col min="776" max="776" width="16.7109375" customWidth="1"/>
    <col min="779" max="779" width="20.5703125" customWidth="1"/>
    <col min="780" max="780" width="17.28515625" customWidth="1"/>
    <col min="1025" max="1025" width="5.42578125" customWidth="1"/>
    <col min="1026" max="1026" width="6.28515625" customWidth="1"/>
    <col min="1027" max="1027" width="7.85546875" customWidth="1"/>
    <col min="1028" max="1028" width="50" customWidth="1"/>
    <col min="1029" max="1029" width="18.42578125" customWidth="1"/>
    <col min="1030" max="1030" width="18.28515625" customWidth="1"/>
    <col min="1031" max="1031" width="20.5703125" customWidth="1"/>
    <col min="1032" max="1032" width="16.7109375" customWidth="1"/>
    <col min="1035" max="1035" width="20.5703125" customWidth="1"/>
    <col min="1036" max="1036" width="17.28515625" customWidth="1"/>
    <col min="1281" max="1281" width="5.42578125" customWidth="1"/>
    <col min="1282" max="1282" width="6.28515625" customWidth="1"/>
    <col min="1283" max="1283" width="7.85546875" customWidth="1"/>
    <col min="1284" max="1284" width="50" customWidth="1"/>
    <col min="1285" max="1285" width="18.42578125" customWidth="1"/>
    <col min="1286" max="1286" width="18.28515625" customWidth="1"/>
    <col min="1287" max="1287" width="20.5703125" customWidth="1"/>
    <col min="1288" max="1288" width="16.7109375" customWidth="1"/>
    <col min="1291" max="1291" width="20.5703125" customWidth="1"/>
    <col min="1292" max="1292" width="17.28515625" customWidth="1"/>
    <col min="1537" max="1537" width="5.42578125" customWidth="1"/>
    <col min="1538" max="1538" width="6.28515625" customWidth="1"/>
    <col min="1539" max="1539" width="7.85546875" customWidth="1"/>
    <col min="1540" max="1540" width="50" customWidth="1"/>
    <col min="1541" max="1541" width="18.42578125" customWidth="1"/>
    <col min="1542" max="1542" width="18.28515625" customWidth="1"/>
    <col min="1543" max="1543" width="20.5703125" customWidth="1"/>
    <col min="1544" max="1544" width="16.7109375" customWidth="1"/>
    <col min="1547" max="1547" width="20.5703125" customWidth="1"/>
    <col min="1548" max="1548" width="17.28515625" customWidth="1"/>
    <col min="1793" max="1793" width="5.42578125" customWidth="1"/>
    <col min="1794" max="1794" width="6.28515625" customWidth="1"/>
    <col min="1795" max="1795" width="7.85546875" customWidth="1"/>
    <col min="1796" max="1796" width="50" customWidth="1"/>
    <col min="1797" max="1797" width="18.42578125" customWidth="1"/>
    <col min="1798" max="1798" width="18.28515625" customWidth="1"/>
    <col min="1799" max="1799" width="20.5703125" customWidth="1"/>
    <col min="1800" max="1800" width="16.7109375" customWidth="1"/>
    <col min="1803" max="1803" width="20.5703125" customWidth="1"/>
    <col min="1804" max="1804" width="17.28515625" customWidth="1"/>
    <col min="2049" max="2049" width="5.42578125" customWidth="1"/>
    <col min="2050" max="2050" width="6.28515625" customWidth="1"/>
    <col min="2051" max="2051" width="7.85546875" customWidth="1"/>
    <col min="2052" max="2052" width="50" customWidth="1"/>
    <col min="2053" max="2053" width="18.42578125" customWidth="1"/>
    <col min="2054" max="2054" width="18.28515625" customWidth="1"/>
    <col min="2055" max="2055" width="20.5703125" customWidth="1"/>
    <col min="2056" max="2056" width="16.7109375" customWidth="1"/>
    <col min="2059" max="2059" width="20.5703125" customWidth="1"/>
    <col min="2060" max="2060" width="17.28515625" customWidth="1"/>
    <col min="2305" max="2305" width="5.42578125" customWidth="1"/>
    <col min="2306" max="2306" width="6.28515625" customWidth="1"/>
    <col min="2307" max="2307" width="7.85546875" customWidth="1"/>
    <col min="2308" max="2308" width="50" customWidth="1"/>
    <col min="2309" max="2309" width="18.42578125" customWidth="1"/>
    <col min="2310" max="2310" width="18.28515625" customWidth="1"/>
    <col min="2311" max="2311" width="20.5703125" customWidth="1"/>
    <col min="2312" max="2312" width="16.7109375" customWidth="1"/>
    <col min="2315" max="2315" width="20.5703125" customWidth="1"/>
    <col min="2316" max="2316" width="17.28515625" customWidth="1"/>
    <col min="2561" max="2561" width="5.42578125" customWidth="1"/>
    <col min="2562" max="2562" width="6.28515625" customWidth="1"/>
    <col min="2563" max="2563" width="7.85546875" customWidth="1"/>
    <col min="2564" max="2564" width="50" customWidth="1"/>
    <col min="2565" max="2565" width="18.42578125" customWidth="1"/>
    <col min="2566" max="2566" width="18.28515625" customWidth="1"/>
    <col min="2567" max="2567" width="20.5703125" customWidth="1"/>
    <col min="2568" max="2568" width="16.7109375" customWidth="1"/>
    <col min="2571" max="2571" width="20.5703125" customWidth="1"/>
    <col min="2572" max="2572" width="17.28515625" customWidth="1"/>
    <col min="2817" max="2817" width="5.42578125" customWidth="1"/>
    <col min="2818" max="2818" width="6.28515625" customWidth="1"/>
    <col min="2819" max="2819" width="7.85546875" customWidth="1"/>
    <col min="2820" max="2820" width="50" customWidth="1"/>
    <col min="2821" max="2821" width="18.42578125" customWidth="1"/>
    <col min="2822" max="2822" width="18.28515625" customWidth="1"/>
    <col min="2823" max="2823" width="20.5703125" customWidth="1"/>
    <col min="2824" max="2824" width="16.7109375" customWidth="1"/>
    <col min="2827" max="2827" width="20.5703125" customWidth="1"/>
    <col min="2828" max="2828" width="17.28515625" customWidth="1"/>
    <col min="3073" max="3073" width="5.42578125" customWidth="1"/>
    <col min="3074" max="3074" width="6.28515625" customWidth="1"/>
    <col min="3075" max="3075" width="7.85546875" customWidth="1"/>
    <col min="3076" max="3076" width="50" customWidth="1"/>
    <col min="3077" max="3077" width="18.42578125" customWidth="1"/>
    <col min="3078" max="3078" width="18.28515625" customWidth="1"/>
    <col min="3079" max="3079" width="20.5703125" customWidth="1"/>
    <col min="3080" max="3080" width="16.7109375" customWidth="1"/>
    <col min="3083" max="3083" width="20.5703125" customWidth="1"/>
    <col min="3084" max="3084" width="17.28515625" customWidth="1"/>
    <col min="3329" max="3329" width="5.42578125" customWidth="1"/>
    <col min="3330" max="3330" width="6.28515625" customWidth="1"/>
    <col min="3331" max="3331" width="7.85546875" customWidth="1"/>
    <col min="3332" max="3332" width="50" customWidth="1"/>
    <col min="3333" max="3333" width="18.42578125" customWidth="1"/>
    <col min="3334" max="3334" width="18.28515625" customWidth="1"/>
    <col min="3335" max="3335" width="20.5703125" customWidth="1"/>
    <col min="3336" max="3336" width="16.7109375" customWidth="1"/>
    <col min="3339" max="3339" width="20.5703125" customWidth="1"/>
    <col min="3340" max="3340" width="17.28515625" customWidth="1"/>
    <col min="3585" max="3585" width="5.42578125" customWidth="1"/>
    <col min="3586" max="3586" width="6.28515625" customWidth="1"/>
    <col min="3587" max="3587" width="7.85546875" customWidth="1"/>
    <col min="3588" max="3588" width="50" customWidth="1"/>
    <col min="3589" max="3589" width="18.42578125" customWidth="1"/>
    <col min="3590" max="3590" width="18.28515625" customWidth="1"/>
    <col min="3591" max="3591" width="20.5703125" customWidth="1"/>
    <col min="3592" max="3592" width="16.7109375" customWidth="1"/>
    <col min="3595" max="3595" width="20.5703125" customWidth="1"/>
    <col min="3596" max="3596" width="17.28515625" customWidth="1"/>
    <col min="3841" max="3841" width="5.42578125" customWidth="1"/>
    <col min="3842" max="3842" width="6.28515625" customWidth="1"/>
    <col min="3843" max="3843" width="7.85546875" customWidth="1"/>
    <col min="3844" max="3844" width="50" customWidth="1"/>
    <col min="3845" max="3845" width="18.42578125" customWidth="1"/>
    <col min="3846" max="3846" width="18.28515625" customWidth="1"/>
    <col min="3847" max="3847" width="20.5703125" customWidth="1"/>
    <col min="3848" max="3848" width="16.7109375" customWidth="1"/>
    <col min="3851" max="3851" width="20.5703125" customWidth="1"/>
    <col min="3852" max="3852" width="17.28515625" customWidth="1"/>
    <col min="4097" max="4097" width="5.42578125" customWidth="1"/>
    <col min="4098" max="4098" width="6.28515625" customWidth="1"/>
    <col min="4099" max="4099" width="7.85546875" customWidth="1"/>
    <col min="4100" max="4100" width="50" customWidth="1"/>
    <col min="4101" max="4101" width="18.42578125" customWidth="1"/>
    <col min="4102" max="4102" width="18.28515625" customWidth="1"/>
    <col min="4103" max="4103" width="20.5703125" customWidth="1"/>
    <col min="4104" max="4104" width="16.7109375" customWidth="1"/>
    <col min="4107" max="4107" width="20.5703125" customWidth="1"/>
    <col min="4108" max="4108" width="17.28515625" customWidth="1"/>
    <col min="4353" max="4353" width="5.42578125" customWidth="1"/>
    <col min="4354" max="4354" width="6.28515625" customWidth="1"/>
    <col min="4355" max="4355" width="7.85546875" customWidth="1"/>
    <col min="4356" max="4356" width="50" customWidth="1"/>
    <col min="4357" max="4357" width="18.42578125" customWidth="1"/>
    <col min="4358" max="4358" width="18.28515625" customWidth="1"/>
    <col min="4359" max="4359" width="20.5703125" customWidth="1"/>
    <col min="4360" max="4360" width="16.7109375" customWidth="1"/>
    <col min="4363" max="4363" width="20.5703125" customWidth="1"/>
    <col min="4364" max="4364" width="17.28515625" customWidth="1"/>
    <col min="4609" max="4609" width="5.42578125" customWidth="1"/>
    <col min="4610" max="4610" width="6.28515625" customWidth="1"/>
    <col min="4611" max="4611" width="7.85546875" customWidth="1"/>
    <col min="4612" max="4612" width="50" customWidth="1"/>
    <col min="4613" max="4613" width="18.42578125" customWidth="1"/>
    <col min="4614" max="4614" width="18.28515625" customWidth="1"/>
    <col min="4615" max="4615" width="20.5703125" customWidth="1"/>
    <col min="4616" max="4616" width="16.7109375" customWidth="1"/>
    <col min="4619" max="4619" width="20.5703125" customWidth="1"/>
    <col min="4620" max="4620" width="17.28515625" customWidth="1"/>
    <col min="4865" max="4865" width="5.42578125" customWidth="1"/>
    <col min="4866" max="4866" width="6.28515625" customWidth="1"/>
    <col min="4867" max="4867" width="7.85546875" customWidth="1"/>
    <col min="4868" max="4868" width="50" customWidth="1"/>
    <col min="4869" max="4869" width="18.42578125" customWidth="1"/>
    <col min="4870" max="4870" width="18.28515625" customWidth="1"/>
    <col min="4871" max="4871" width="20.5703125" customWidth="1"/>
    <col min="4872" max="4872" width="16.7109375" customWidth="1"/>
    <col min="4875" max="4875" width="20.5703125" customWidth="1"/>
    <col min="4876" max="4876" width="17.28515625" customWidth="1"/>
    <col min="5121" max="5121" width="5.42578125" customWidth="1"/>
    <col min="5122" max="5122" width="6.28515625" customWidth="1"/>
    <col min="5123" max="5123" width="7.85546875" customWidth="1"/>
    <col min="5124" max="5124" width="50" customWidth="1"/>
    <col min="5125" max="5125" width="18.42578125" customWidth="1"/>
    <col min="5126" max="5126" width="18.28515625" customWidth="1"/>
    <col min="5127" max="5127" width="20.5703125" customWidth="1"/>
    <col min="5128" max="5128" width="16.7109375" customWidth="1"/>
    <col min="5131" max="5131" width="20.5703125" customWidth="1"/>
    <col min="5132" max="5132" width="17.28515625" customWidth="1"/>
    <col min="5377" max="5377" width="5.42578125" customWidth="1"/>
    <col min="5378" max="5378" width="6.28515625" customWidth="1"/>
    <col min="5379" max="5379" width="7.85546875" customWidth="1"/>
    <col min="5380" max="5380" width="50" customWidth="1"/>
    <col min="5381" max="5381" width="18.42578125" customWidth="1"/>
    <col min="5382" max="5382" width="18.28515625" customWidth="1"/>
    <col min="5383" max="5383" width="20.5703125" customWidth="1"/>
    <col min="5384" max="5384" width="16.7109375" customWidth="1"/>
    <col min="5387" max="5387" width="20.5703125" customWidth="1"/>
    <col min="5388" max="5388" width="17.28515625" customWidth="1"/>
    <col min="5633" max="5633" width="5.42578125" customWidth="1"/>
    <col min="5634" max="5634" width="6.28515625" customWidth="1"/>
    <col min="5635" max="5635" width="7.85546875" customWidth="1"/>
    <col min="5636" max="5636" width="50" customWidth="1"/>
    <col min="5637" max="5637" width="18.42578125" customWidth="1"/>
    <col min="5638" max="5638" width="18.28515625" customWidth="1"/>
    <col min="5639" max="5639" width="20.5703125" customWidth="1"/>
    <col min="5640" max="5640" width="16.7109375" customWidth="1"/>
    <col min="5643" max="5643" width="20.5703125" customWidth="1"/>
    <col min="5644" max="5644" width="17.28515625" customWidth="1"/>
    <col min="5889" max="5889" width="5.42578125" customWidth="1"/>
    <col min="5890" max="5890" width="6.28515625" customWidth="1"/>
    <col min="5891" max="5891" width="7.85546875" customWidth="1"/>
    <col min="5892" max="5892" width="50" customWidth="1"/>
    <col min="5893" max="5893" width="18.42578125" customWidth="1"/>
    <col min="5894" max="5894" width="18.28515625" customWidth="1"/>
    <col min="5895" max="5895" width="20.5703125" customWidth="1"/>
    <col min="5896" max="5896" width="16.7109375" customWidth="1"/>
    <col min="5899" max="5899" width="20.5703125" customWidth="1"/>
    <col min="5900" max="5900" width="17.28515625" customWidth="1"/>
    <col min="6145" max="6145" width="5.42578125" customWidth="1"/>
    <col min="6146" max="6146" width="6.28515625" customWidth="1"/>
    <col min="6147" max="6147" width="7.85546875" customWidth="1"/>
    <col min="6148" max="6148" width="50" customWidth="1"/>
    <col min="6149" max="6149" width="18.42578125" customWidth="1"/>
    <col min="6150" max="6150" width="18.28515625" customWidth="1"/>
    <col min="6151" max="6151" width="20.5703125" customWidth="1"/>
    <col min="6152" max="6152" width="16.7109375" customWidth="1"/>
    <col min="6155" max="6155" width="20.5703125" customWidth="1"/>
    <col min="6156" max="6156" width="17.28515625" customWidth="1"/>
    <col min="6401" max="6401" width="5.42578125" customWidth="1"/>
    <col min="6402" max="6402" width="6.28515625" customWidth="1"/>
    <col min="6403" max="6403" width="7.85546875" customWidth="1"/>
    <col min="6404" max="6404" width="50" customWidth="1"/>
    <col min="6405" max="6405" width="18.42578125" customWidth="1"/>
    <col min="6406" max="6406" width="18.28515625" customWidth="1"/>
    <col min="6407" max="6407" width="20.5703125" customWidth="1"/>
    <col min="6408" max="6408" width="16.7109375" customWidth="1"/>
    <col min="6411" max="6411" width="20.5703125" customWidth="1"/>
    <col min="6412" max="6412" width="17.28515625" customWidth="1"/>
    <col min="6657" max="6657" width="5.42578125" customWidth="1"/>
    <col min="6658" max="6658" width="6.28515625" customWidth="1"/>
    <col min="6659" max="6659" width="7.85546875" customWidth="1"/>
    <col min="6660" max="6660" width="50" customWidth="1"/>
    <col min="6661" max="6661" width="18.42578125" customWidth="1"/>
    <col min="6662" max="6662" width="18.28515625" customWidth="1"/>
    <col min="6663" max="6663" width="20.5703125" customWidth="1"/>
    <col min="6664" max="6664" width="16.7109375" customWidth="1"/>
    <col min="6667" max="6667" width="20.5703125" customWidth="1"/>
    <col min="6668" max="6668" width="17.28515625" customWidth="1"/>
    <col min="6913" max="6913" width="5.42578125" customWidth="1"/>
    <col min="6914" max="6914" width="6.28515625" customWidth="1"/>
    <col min="6915" max="6915" width="7.85546875" customWidth="1"/>
    <col min="6916" max="6916" width="50" customWidth="1"/>
    <col min="6917" max="6917" width="18.42578125" customWidth="1"/>
    <col min="6918" max="6918" width="18.28515625" customWidth="1"/>
    <col min="6919" max="6919" width="20.5703125" customWidth="1"/>
    <col min="6920" max="6920" width="16.7109375" customWidth="1"/>
    <col min="6923" max="6923" width="20.5703125" customWidth="1"/>
    <col min="6924" max="6924" width="17.28515625" customWidth="1"/>
    <col min="7169" max="7169" width="5.42578125" customWidth="1"/>
    <col min="7170" max="7170" width="6.28515625" customWidth="1"/>
    <col min="7171" max="7171" width="7.85546875" customWidth="1"/>
    <col min="7172" max="7172" width="50" customWidth="1"/>
    <col min="7173" max="7173" width="18.42578125" customWidth="1"/>
    <col min="7174" max="7174" width="18.28515625" customWidth="1"/>
    <col min="7175" max="7175" width="20.5703125" customWidth="1"/>
    <col min="7176" max="7176" width="16.7109375" customWidth="1"/>
    <col min="7179" max="7179" width="20.5703125" customWidth="1"/>
    <col min="7180" max="7180" width="17.28515625" customWidth="1"/>
    <col min="7425" max="7425" width="5.42578125" customWidth="1"/>
    <col min="7426" max="7426" width="6.28515625" customWidth="1"/>
    <col min="7427" max="7427" width="7.85546875" customWidth="1"/>
    <col min="7428" max="7428" width="50" customWidth="1"/>
    <col min="7429" max="7429" width="18.42578125" customWidth="1"/>
    <col min="7430" max="7430" width="18.28515625" customWidth="1"/>
    <col min="7431" max="7431" width="20.5703125" customWidth="1"/>
    <col min="7432" max="7432" width="16.7109375" customWidth="1"/>
    <col min="7435" max="7435" width="20.5703125" customWidth="1"/>
    <col min="7436" max="7436" width="17.28515625" customWidth="1"/>
    <col min="7681" max="7681" width="5.42578125" customWidth="1"/>
    <col min="7682" max="7682" width="6.28515625" customWidth="1"/>
    <col min="7683" max="7683" width="7.85546875" customWidth="1"/>
    <col min="7684" max="7684" width="50" customWidth="1"/>
    <col min="7685" max="7685" width="18.42578125" customWidth="1"/>
    <col min="7686" max="7686" width="18.28515625" customWidth="1"/>
    <col min="7687" max="7687" width="20.5703125" customWidth="1"/>
    <col min="7688" max="7688" width="16.7109375" customWidth="1"/>
    <col min="7691" max="7691" width="20.5703125" customWidth="1"/>
    <col min="7692" max="7692" width="17.28515625" customWidth="1"/>
    <col min="7937" max="7937" width="5.42578125" customWidth="1"/>
    <col min="7938" max="7938" width="6.28515625" customWidth="1"/>
    <col min="7939" max="7939" width="7.85546875" customWidth="1"/>
    <col min="7940" max="7940" width="50" customWidth="1"/>
    <col min="7941" max="7941" width="18.42578125" customWidth="1"/>
    <col min="7942" max="7942" width="18.28515625" customWidth="1"/>
    <col min="7943" max="7943" width="20.5703125" customWidth="1"/>
    <col min="7944" max="7944" width="16.7109375" customWidth="1"/>
    <col min="7947" max="7947" width="20.5703125" customWidth="1"/>
    <col min="7948" max="7948" width="17.28515625" customWidth="1"/>
    <col min="8193" max="8193" width="5.42578125" customWidth="1"/>
    <col min="8194" max="8194" width="6.28515625" customWidth="1"/>
    <col min="8195" max="8195" width="7.85546875" customWidth="1"/>
    <col min="8196" max="8196" width="50" customWidth="1"/>
    <col min="8197" max="8197" width="18.42578125" customWidth="1"/>
    <col min="8198" max="8198" width="18.28515625" customWidth="1"/>
    <col min="8199" max="8199" width="20.5703125" customWidth="1"/>
    <col min="8200" max="8200" width="16.7109375" customWidth="1"/>
    <col min="8203" max="8203" width="20.5703125" customWidth="1"/>
    <col min="8204" max="8204" width="17.28515625" customWidth="1"/>
    <col min="8449" max="8449" width="5.42578125" customWidth="1"/>
    <col min="8450" max="8450" width="6.28515625" customWidth="1"/>
    <col min="8451" max="8451" width="7.85546875" customWidth="1"/>
    <col min="8452" max="8452" width="50" customWidth="1"/>
    <col min="8453" max="8453" width="18.42578125" customWidth="1"/>
    <col min="8454" max="8454" width="18.28515625" customWidth="1"/>
    <col min="8455" max="8455" width="20.5703125" customWidth="1"/>
    <col min="8456" max="8456" width="16.7109375" customWidth="1"/>
    <col min="8459" max="8459" width="20.5703125" customWidth="1"/>
    <col min="8460" max="8460" width="17.28515625" customWidth="1"/>
    <col min="8705" max="8705" width="5.42578125" customWidth="1"/>
    <col min="8706" max="8706" width="6.28515625" customWidth="1"/>
    <col min="8707" max="8707" width="7.85546875" customWidth="1"/>
    <col min="8708" max="8708" width="50" customWidth="1"/>
    <col min="8709" max="8709" width="18.42578125" customWidth="1"/>
    <col min="8710" max="8710" width="18.28515625" customWidth="1"/>
    <col min="8711" max="8711" width="20.5703125" customWidth="1"/>
    <col min="8712" max="8712" width="16.7109375" customWidth="1"/>
    <col min="8715" max="8715" width="20.5703125" customWidth="1"/>
    <col min="8716" max="8716" width="17.28515625" customWidth="1"/>
    <col min="8961" max="8961" width="5.42578125" customWidth="1"/>
    <col min="8962" max="8962" width="6.28515625" customWidth="1"/>
    <col min="8963" max="8963" width="7.85546875" customWidth="1"/>
    <col min="8964" max="8964" width="50" customWidth="1"/>
    <col min="8965" max="8965" width="18.42578125" customWidth="1"/>
    <col min="8966" max="8966" width="18.28515625" customWidth="1"/>
    <col min="8967" max="8967" width="20.5703125" customWidth="1"/>
    <col min="8968" max="8968" width="16.7109375" customWidth="1"/>
    <col min="8971" max="8971" width="20.5703125" customWidth="1"/>
    <col min="8972" max="8972" width="17.28515625" customWidth="1"/>
    <col min="9217" max="9217" width="5.42578125" customWidth="1"/>
    <col min="9218" max="9218" width="6.28515625" customWidth="1"/>
    <col min="9219" max="9219" width="7.85546875" customWidth="1"/>
    <col min="9220" max="9220" width="50" customWidth="1"/>
    <col min="9221" max="9221" width="18.42578125" customWidth="1"/>
    <col min="9222" max="9222" width="18.28515625" customWidth="1"/>
    <col min="9223" max="9223" width="20.5703125" customWidth="1"/>
    <col min="9224" max="9224" width="16.7109375" customWidth="1"/>
    <col min="9227" max="9227" width="20.5703125" customWidth="1"/>
    <col min="9228" max="9228" width="17.28515625" customWidth="1"/>
    <col min="9473" max="9473" width="5.42578125" customWidth="1"/>
    <col min="9474" max="9474" width="6.28515625" customWidth="1"/>
    <col min="9475" max="9475" width="7.85546875" customWidth="1"/>
    <col min="9476" max="9476" width="50" customWidth="1"/>
    <col min="9477" max="9477" width="18.42578125" customWidth="1"/>
    <col min="9478" max="9478" width="18.28515625" customWidth="1"/>
    <col min="9479" max="9479" width="20.5703125" customWidth="1"/>
    <col min="9480" max="9480" width="16.7109375" customWidth="1"/>
    <col min="9483" max="9483" width="20.5703125" customWidth="1"/>
    <col min="9484" max="9484" width="17.28515625" customWidth="1"/>
    <col min="9729" max="9729" width="5.42578125" customWidth="1"/>
    <col min="9730" max="9730" width="6.28515625" customWidth="1"/>
    <col min="9731" max="9731" width="7.85546875" customWidth="1"/>
    <col min="9732" max="9732" width="50" customWidth="1"/>
    <col min="9733" max="9733" width="18.42578125" customWidth="1"/>
    <col min="9734" max="9734" width="18.28515625" customWidth="1"/>
    <col min="9735" max="9735" width="20.5703125" customWidth="1"/>
    <col min="9736" max="9736" width="16.7109375" customWidth="1"/>
    <col min="9739" max="9739" width="20.5703125" customWidth="1"/>
    <col min="9740" max="9740" width="17.28515625" customWidth="1"/>
    <col min="9985" max="9985" width="5.42578125" customWidth="1"/>
    <col min="9986" max="9986" width="6.28515625" customWidth="1"/>
    <col min="9987" max="9987" width="7.85546875" customWidth="1"/>
    <col min="9988" max="9988" width="50" customWidth="1"/>
    <col min="9989" max="9989" width="18.42578125" customWidth="1"/>
    <col min="9990" max="9990" width="18.28515625" customWidth="1"/>
    <col min="9991" max="9991" width="20.5703125" customWidth="1"/>
    <col min="9992" max="9992" width="16.7109375" customWidth="1"/>
    <col min="9995" max="9995" width="20.5703125" customWidth="1"/>
    <col min="9996" max="9996" width="17.28515625" customWidth="1"/>
    <col min="10241" max="10241" width="5.42578125" customWidth="1"/>
    <col min="10242" max="10242" width="6.28515625" customWidth="1"/>
    <col min="10243" max="10243" width="7.85546875" customWidth="1"/>
    <col min="10244" max="10244" width="50" customWidth="1"/>
    <col min="10245" max="10245" width="18.42578125" customWidth="1"/>
    <col min="10246" max="10246" width="18.28515625" customWidth="1"/>
    <col min="10247" max="10247" width="20.5703125" customWidth="1"/>
    <col min="10248" max="10248" width="16.7109375" customWidth="1"/>
    <col min="10251" max="10251" width="20.5703125" customWidth="1"/>
    <col min="10252" max="10252" width="17.28515625" customWidth="1"/>
    <col min="10497" max="10497" width="5.42578125" customWidth="1"/>
    <col min="10498" max="10498" width="6.28515625" customWidth="1"/>
    <col min="10499" max="10499" width="7.85546875" customWidth="1"/>
    <col min="10500" max="10500" width="50" customWidth="1"/>
    <col min="10501" max="10501" width="18.42578125" customWidth="1"/>
    <col min="10502" max="10502" width="18.28515625" customWidth="1"/>
    <col min="10503" max="10503" width="20.5703125" customWidth="1"/>
    <col min="10504" max="10504" width="16.7109375" customWidth="1"/>
    <col min="10507" max="10507" width="20.5703125" customWidth="1"/>
    <col min="10508" max="10508" width="17.28515625" customWidth="1"/>
    <col min="10753" max="10753" width="5.42578125" customWidth="1"/>
    <col min="10754" max="10754" width="6.28515625" customWidth="1"/>
    <col min="10755" max="10755" width="7.85546875" customWidth="1"/>
    <col min="10756" max="10756" width="50" customWidth="1"/>
    <col min="10757" max="10757" width="18.42578125" customWidth="1"/>
    <col min="10758" max="10758" width="18.28515625" customWidth="1"/>
    <col min="10759" max="10759" width="20.5703125" customWidth="1"/>
    <col min="10760" max="10760" width="16.7109375" customWidth="1"/>
    <col min="10763" max="10763" width="20.5703125" customWidth="1"/>
    <col min="10764" max="10764" width="17.28515625" customWidth="1"/>
    <col min="11009" max="11009" width="5.42578125" customWidth="1"/>
    <col min="11010" max="11010" width="6.28515625" customWidth="1"/>
    <col min="11011" max="11011" width="7.85546875" customWidth="1"/>
    <col min="11012" max="11012" width="50" customWidth="1"/>
    <col min="11013" max="11013" width="18.42578125" customWidth="1"/>
    <col min="11014" max="11014" width="18.28515625" customWidth="1"/>
    <col min="11015" max="11015" width="20.5703125" customWidth="1"/>
    <col min="11016" max="11016" width="16.7109375" customWidth="1"/>
    <col min="11019" max="11019" width="20.5703125" customWidth="1"/>
    <col min="11020" max="11020" width="17.28515625" customWidth="1"/>
    <col min="11265" max="11265" width="5.42578125" customWidth="1"/>
    <col min="11266" max="11266" width="6.28515625" customWidth="1"/>
    <col min="11267" max="11267" width="7.85546875" customWidth="1"/>
    <col min="11268" max="11268" width="50" customWidth="1"/>
    <col min="11269" max="11269" width="18.42578125" customWidth="1"/>
    <col min="11270" max="11270" width="18.28515625" customWidth="1"/>
    <col min="11271" max="11271" width="20.5703125" customWidth="1"/>
    <col min="11272" max="11272" width="16.7109375" customWidth="1"/>
    <col min="11275" max="11275" width="20.5703125" customWidth="1"/>
    <col min="11276" max="11276" width="17.28515625" customWidth="1"/>
    <col min="11521" max="11521" width="5.42578125" customWidth="1"/>
    <col min="11522" max="11522" width="6.28515625" customWidth="1"/>
    <col min="11523" max="11523" width="7.85546875" customWidth="1"/>
    <col min="11524" max="11524" width="50" customWidth="1"/>
    <col min="11525" max="11525" width="18.42578125" customWidth="1"/>
    <col min="11526" max="11526" width="18.28515625" customWidth="1"/>
    <col min="11527" max="11527" width="20.5703125" customWidth="1"/>
    <col min="11528" max="11528" width="16.7109375" customWidth="1"/>
    <col min="11531" max="11531" width="20.5703125" customWidth="1"/>
    <col min="11532" max="11532" width="17.28515625" customWidth="1"/>
    <col min="11777" max="11777" width="5.42578125" customWidth="1"/>
    <col min="11778" max="11778" width="6.28515625" customWidth="1"/>
    <col min="11779" max="11779" width="7.85546875" customWidth="1"/>
    <col min="11780" max="11780" width="50" customWidth="1"/>
    <col min="11781" max="11781" width="18.42578125" customWidth="1"/>
    <col min="11782" max="11782" width="18.28515625" customWidth="1"/>
    <col min="11783" max="11783" width="20.5703125" customWidth="1"/>
    <col min="11784" max="11784" width="16.7109375" customWidth="1"/>
    <col min="11787" max="11787" width="20.5703125" customWidth="1"/>
    <col min="11788" max="11788" width="17.28515625" customWidth="1"/>
    <col min="12033" max="12033" width="5.42578125" customWidth="1"/>
    <col min="12034" max="12034" width="6.28515625" customWidth="1"/>
    <col min="12035" max="12035" width="7.85546875" customWidth="1"/>
    <col min="12036" max="12036" width="50" customWidth="1"/>
    <col min="12037" max="12037" width="18.42578125" customWidth="1"/>
    <col min="12038" max="12038" width="18.28515625" customWidth="1"/>
    <col min="12039" max="12039" width="20.5703125" customWidth="1"/>
    <col min="12040" max="12040" width="16.7109375" customWidth="1"/>
    <col min="12043" max="12043" width="20.5703125" customWidth="1"/>
    <col min="12044" max="12044" width="17.28515625" customWidth="1"/>
    <col min="12289" max="12289" width="5.42578125" customWidth="1"/>
    <col min="12290" max="12290" width="6.28515625" customWidth="1"/>
    <col min="12291" max="12291" width="7.85546875" customWidth="1"/>
    <col min="12292" max="12292" width="50" customWidth="1"/>
    <col min="12293" max="12293" width="18.42578125" customWidth="1"/>
    <col min="12294" max="12294" width="18.28515625" customWidth="1"/>
    <col min="12295" max="12295" width="20.5703125" customWidth="1"/>
    <col min="12296" max="12296" width="16.7109375" customWidth="1"/>
    <col min="12299" max="12299" width="20.5703125" customWidth="1"/>
    <col min="12300" max="12300" width="17.28515625" customWidth="1"/>
    <col min="12545" max="12545" width="5.42578125" customWidth="1"/>
    <col min="12546" max="12546" width="6.28515625" customWidth="1"/>
    <col min="12547" max="12547" width="7.85546875" customWidth="1"/>
    <col min="12548" max="12548" width="50" customWidth="1"/>
    <col min="12549" max="12549" width="18.42578125" customWidth="1"/>
    <col min="12550" max="12550" width="18.28515625" customWidth="1"/>
    <col min="12551" max="12551" width="20.5703125" customWidth="1"/>
    <col min="12552" max="12552" width="16.7109375" customWidth="1"/>
    <col min="12555" max="12555" width="20.5703125" customWidth="1"/>
    <col min="12556" max="12556" width="17.28515625" customWidth="1"/>
    <col min="12801" max="12801" width="5.42578125" customWidth="1"/>
    <col min="12802" max="12802" width="6.28515625" customWidth="1"/>
    <col min="12803" max="12803" width="7.85546875" customWidth="1"/>
    <col min="12804" max="12804" width="50" customWidth="1"/>
    <col min="12805" max="12805" width="18.42578125" customWidth="1"/>
    <col min="12806" max="12806" width="18.28515625" customWidth="1"/>
    <col min="12807" max="12807" width="20.5703125" customWidth="1"/>
    <col min="12808" max="12808" width="16.7109375" customWidth="1"/>
    <col min="12811" max="12811" width="20.5703125" customWidth="1"/>
    <col min="12812" max="12812" width="17.28515625" customWidth="1"/>
    <col min="13057" max="13057" width="5.42578125" customWidth="1"/>
    <col min="13058" max="13058" width="6.28515625" customWidth="1"/>
    <col min="13059" max="13059" width="7.85546875" customWidth="1"/>
    <col min="13060" max="13060" width="50" customWidth="1"/>
    <col min="13061" max="13061" width="18.42578125" customWidth="1"/>
    <col min="13062" max="13062" width="18.28515625" customWidth="1"/>
    <col min="13063" max="13063" width="20.5703125" customWidth="1"/>
    <col min="13064" max="13064" width="16.7109375" customWidth="1"/>
    <col min="13067" max="13067" width="20.5703125" customWidth="1"/>
    <col min="13068" max="13068" width="17.28515625" customWidth="1"/>
    <col min="13313" max="13313" width="5.42578125" customWidth="1"/>
    <col min="13314" max="13314" width="6.28515625" customWidth="1"/>
    <col min="13315" max="13315" width="7.85546875" customWidth="1"/>
    <col min="13316" max="13316" width="50" customWidth="1"/>
    <col min="13317" max="13317" width="18.42578125" customWidth="1"/>
    <col min="13318" max="13318" width="18.28515625" customWidth="1"/>
    <col min="13319" max="13319" width="20.5703125" customWidth="1"/>
    <col min="13320" max="13320" width="16.7109375" customWidth="1"/>
    <col min="13323" max="13323" width="20.5703125" customWidth="1"/>
    <col min="13324" max="13324" width="17.28515625" customWidth="1"/>
    <col min="13569" max="13569" width="5.42578125" customWidth="1"/>
    <col min="13570" max="13570" width="6.28515625" customWidth="1"/>
    <col min="13571" max="13571" width="7.85546875" customWidth="1"/>
    <col min="13572" max="13572" width="50" customWidth="1"/>
    <col min="13573" max="13573" width="18.42578125" customWidth="1"/>
    <col min="13574" max="13574" width="18.28515625" customWidth="1"/>
    <col min="13575" max="13575" width="20.5703125" customWidth="1"/>
    <col min="13576" max="13576" width="16.7109375" customWidth="1"/>
    <col min="13579" max="13579" width="20.5703125" customWidth="1"/>
    <col min="13580" max="13580" width="17.28515625" customWidth="1"/>
    <col min="13825" max="13825" width="5.42578125" customWidth="1"/>
    <col min="13826" max="13826" width="6.28515625" customWidth="1"/>
    <col min="13827" max="13827" width="7.85546875" customWidth="1"/>
    <col min="13828" max="13828" width="50" customWidth="1"/>
    <col min="13829" max="13829" width="18.42578125" customWidth="1"/>
    <col min="13830" max="13830" width="18.28515625" customWidth="1"/>
    <col min="13831" max="13831" width="20.5703125" customWidth="1"/>
    <col min="13832" max="13832" width="16.7109375" customWidth="1"/>
    <col min="13835" max="13835" width="20.5703125" customWidth="1"/>
    <col min="13836" max="13836" width="17.28515625" customWidth="1"/>
    <col min="14081" max="14081" width="5.42578125" customWidth="1"/>
    <col min="14082" max="14082" width="6.28515625" customWidth="1"/>
    <col min="14083" max="14083" width="7.85546875" customWidth="1"/>
    <col min="14084" max="14084" width="50" customWidth="1"/>
    <col min="14085" max="14085" width="18.42578125" customWidth="1"/>
    <col min="14086" max="14086" width="18.28515625" customWidth="1"/>
    <col min="14087" max="14087" width="20.5703125" customWidth="1"/>
    <col min="14088" max="14088" width="16.7109375" customWidth="1"/>
    <col min="14091" max="14091" width="20.5703125" customWidth="1"/>
    <col min="14092" max="14092" width="17.28515625" customWidth="1"/>
    <col min="14337" max="14337" width="5.42578125" customWidth="1"/>
    <col min="14338" max="14338" width="6.28515625" customWidth="1"/>
    <col min="14339" max="14339" width="7.85546875" customWidth="1"/>
    <col min="14340" max="14340" width="50" customWidth="1"/>
    <col min="14341" max="14341" width="18.42578125" customWidth="1"/>
    <col min="14342" max="14342" width="18.28515625" customWidth="1"/>
    <col min="14343" max="14343" width="20.5703125" customWidth="1"/>
    <col min="14344" max="14344" width="16.7109375" customWidth="1"/>
    <col min="14347" max="14347" width="20.5703125" customWidth="1"/>
    <col min="14348" max="14348" width="17.28515625" customWidth="1"/>
    <col min="14593" max="14593" width="5.42578125" customWidth="1"/>
    <col min="14594" max="14594" width="6.28515625" customWidth="1"/>
    <col min="14595" max="14595" width="7.85546875" customWidth="1"/>
    <col min="14596" max="14596" width="50" customWidth="1"/>
    <col min="14597" max="14597" width="18.42578125" customWidth="1"/>
    <col min="14598" max="14598" width="18.28515625" customWidth="1"/>
    <col min="14599" max="14599" width="20.5703125" customWidth="1"/>
    <col min="14600" max="14600" width="16.7109375" customWidth="1"/>
    <col min="14603" max="14603" width="20.5703125" customWidth="1"/>
    <col min="14604" max="14604" width="17.28515625" customWidth="1"/>
    <col min="14849" max="14849" width="5.42578125" customWidth="1"/>
    <col min="14850" max="14850" width="6.28515625" customWidth="1"/>
    <col min="14851" max="14851" width="7.85546875" customWidth="1"/>
    <col min="14852" max="14852" width="50" customWidth="1"/>
    <col min="14853" max="14853" width="18.42578125" customWidth="1"/>
    <col min="14854" max="14854" width="18.28515625" customWidth="1"/>
    <col min="14855" max="14855" width="20.5703125" customWidth="1"/>
    <col min="14856" max="14856" width="16.7109375" customWidth="1"/>
    <col min="14859" max="14859" width="20.5703125" customWidth="1"/>
    <col min="14860" max="14860" width="17.28515625" customWidth="1"/>
    <col min="15105" max="15105" width="5.42578125" customWidth="1"/>
    <col min="15106" max="15106" width="6.28515625" customWidth="1"/>
    <col min="15107" max="15107" width="7.85546875" customWidth="1"/>
    <col min="15108" max="15108" width="50" customWidth="1"/>
    <col min="15109" max="15109" width="18.42578125" customWidth="1"/>
    <col min="15110" max="15110" width="18.28515625" customWidth="1"/>
    <col min="15111" max="15111" width="20.5703125" customWidth="1"/>
    <col min="15112" max="15112" width="16.7109375" customWidth="1"/>
    <col min="15115" max="15115" width="20.5703125" customWidth="1"/>
    <col min="15116" max="15116" width="17.28515625" customWidth="1"/>
    <col min="15361" max="15361" width="5.42578125" customWidth="1"/>
    <col min="15362" max="15362" width="6.28515625" customWidth="1"/>
    <col min="15363" max="15363" width="7.85546875" customWidth="1"/>
    <col min="15364" max="15364" width="50" customWidth="1"/>
    <col min="15365" max="15365" width="18.42578125" customWidth="1"/>
    <col min="15366" max="15366" width="18.28515625" customWidth="1"/>
    <col min="15367" max="15367" width="20.5703125" customWidth="1"/>
    <col min="15368" max="15368" width="16.7109375" customWidth="1"/>
    <col min="15371" max="15371" width="20.5703125" customWidth="1"/>
    <col min="15372" max="15372" width="17.28515625" customWidth="1"/>
    <col min="15617" max="15617" width="5.42578125" customWidth="1"/>
    <col min="15618" max="15618" width="6.28515625" customWidth="1"/>
    <col min="15619" max="15619" width="7.85546875" customWidth="1"/>
    <col min="15620" max="15620" width="50" customWidth="1"/>
    <col min="15621" max="15621" width="18.42578125" customWidth="1"/>
    <col min="15622" max="15622" width="18.28515625" customWidth="1"/>
    <col min="15623" max="15623" width="20.5703125" customWidth="1"/>
    <col min="15624" max="15624" width="16.7109375" customWidth="1"/>
    <col min="15627" max="15627" width="20.5703125" customWidth="1"/>
    <col min="15628" max="15628" width="17.28515625" customWidth="1"/>
    <col min="15873" max="15873" width="5.42578125" customWidth="1"/>
    <col min="15874" max="15874" width="6.28515625" customWidth="1"/>
    <col min="15875" max="15875" width="7.85546875" customWidth="1"/>
    <col min="15876" max="15876" width="50" customWidth="1"/>
    <col min="15877" max="15877" width="18.42578125" customWidth="1"/>
    <col min="15878" max="15878" width="18.28515625" customWidth="1"/>
    <col min="15879" max="15879" width="20.5703125" customWidth="1"/>
    <col min="15880" max="15880" width="16.7109375" customWidth="1"/>
    <col min="15883" max="15883" width="20.5703125" customWidth="1"/>
    <col min="15884" max="15884" width="17.28515625" customWidth="1"/>
    <col min="16129" max="16129" width="5.42578125" customWidth="1"/>
    <col min="16130" max="16130" width="6.28515625" customWidth="1"/>
    <col min="16131" max="16131" width="7.85546875" customWidth="1"/>
    <col min="16132" max="16132" width="50" customWidth="1"/>
    <col min="16133" max="16133" width="18.42578125" customWidth="1"/>
    <col min="16134" max="16134" width="18.28515625" customWidth="1"/>
    <col min="16135" max="16135" width="20.5703125" customWidth="1"/>
    <col min="16136" max="16136" width="16.7109375" customWidth="1"/>
    <col min="16139" max="16139" width="20.5703125" customWidth="1"/>
    <col min="16140" max="16140" width="17.28515625" customWidth="1"/>
  </cols>
  <sheetData>
    <row r="1" spans="1:13" x14ac:dyDescent="0.25">
      <c r="A1" s="1"/>
      <c r="B1" s="1"/>
      <c r="C1" s="1"/>
      <c r="D1" s="2"/>
      <c r="E1" s="3"/>
      <c r="F1" s="3"/>
      <c r="G1" s="3"/>
      <c r="H1" s="3"/>
      <c r="K1" s="3"/>
    </row>
    <row r="2" spans="1:13" x14ac:dyDescent="0.25">
      <c r="A2" s="1"/>
      <c r="B2" s="1"/>
      <c r="C2" s="1"/>
      <c r="D2" s="2"/>
      <c r="E2" s="3"/>
      <c r="F2" s="3"/>
      <c r="G2" s="3"/>
      <c r="H2" s="3"/>
      <c r="K2" s="3"/>
    </row>
    <row r="3" spans="1:13" x14ac:dyDescent="0.25">
      <c r="A3" s="1"/>
      <c r="B3" s="1"/>
      <c r="C3" s="1"/>
      <c r="D3" s="2"/>
      <c r="E3" s="3"/>
      <c r="F3" s="3"/>
      <c r="G3" s="3"/>
      <c r="H3" s="3"/>
      <c r="K3" s="3"/>
    </row>
    <row r="4" spans="1:13" x14ac:dyDescent="0.25">
      <c r="A4" s="1"/>
      <c r="B4" s="1"/>
      <c r="C4" s="1"/>
      <c r="D4" s="2"/>
      <c r="E4" s="3"/>
      <c r="F4" s="3"/>
      <c r="G4" s="3"/>
      <c r="H4" s="3"/>
      <c r="K4" s="3"/>
    </row>
    <row r="5" spans="1:13" x14ac:dyDescent="0.25">
      <c r="A5" s="1"/>
      <c r="B5" s="1"/>
      <c r="C5" s="1"/>
      <c r="D5" s="2"/>
      <c r="E5" s="3"/>
      <c r="F5" s="3"/>
      <c r="G5" s="3"/>
      <c r="H5" s="3"/>
      <c r="K5" s="3"/>
    </row>
    <row r="6" spans="1:13" x14ac:dyDescent="0.25">
      <c r="A6" s="1"/>
      <c r="B6" s="1"/>
      <c r="C6" s="1"/>
      <c r="D6" s="2"/>
      <c r="E6" s="3"/>
      <c r="F6" s="3"/>
      <c r="G6" s="3"/>
      <c r="H6" s="3"/>
      <c r="K6" s="3"/>
    </row>
    <row r="7" spans="1:13" x14ac:dyDescent="0.25">
      <c r="A7" s="1"/>
      <c r="B7" s="1"/>
      <c r="C7" s="1"/>
      <c r="D7" s="2"/>
      <c r="E7" s="3"/>
      <c r="F7" s="3"/>
      <c r="G7" s="3"/>
      <c r="H7" s="3"/>
      <c r="K7" s="3"/>
    </row>
    <row r="8" spans="1:13" ht="15.75" thickBot="1" x14ac:dyDescent="0.3">
      <c r="A8" s="1"/>
      <c r="B8" s="1"/>
      <c r="C8" s="1"/>
      <c r="D8" s="2"/>
      <c r="E8" s="3"/>
      <c r="F8" s="3"/>
      <c r="G8" s="3"/>
      <c r="H8" s="3"/>
      <c r="K8" s="3"/>
    </row>
    <row r="9" spans="1:13" ht="30.75" customHeight="1" x14ac:dyDescent="0.25">
      <c r="A9" s="4"/>
      <c r="B9" s="4"/>
      <c r="C9" s="4"/>
      <c r="D9" s="5" t="s">
        <v>0</v>
      </c>
      <c r="E9" s="6"/>
      <c r="F9" s="6"/>
      <c r="G9" s="7"/>
      <c r="H9" s="4"/>
      <c r="K9"/>
    </row>
    <row r="10" spans="1:13" ht="18.75" thickBot="1" x14ac:dyDescent="0.3">
      <c r="A10" s="8"/>
      <c r="B10" s="8"/>
      <c r="C10" s="8"/>
      <c r="D10" s="9" t="s">
        <v>1</v>
      </c>
      <c r="E10" s="10"/>
      <c r="F10" s="10"/>
      <c r="G10" s="11"/>
      <c r="H10" s="8"/>
      <c r="K10"/>
    </row>
    <row r="11" spans="1:13" ht="18" thickBot="1" x14ac:dyDescent="0.3">
      <c r="A11" s="12"/>
      <c r="B11" s="12"/>
      <c r="C11" s="12"/>
      <c r="D11" s="13"/>
      <c r="E11" s="13"/>
      <c r="F11" s="13"/>
      <c r="G11" s="13"/>
      <c r="H11" s="12"/>
      <c r="K11" s="13"/>
    </row>
    <row r="12" spans="1:13" x14ac:dyDescent="0.25">
      <c r="A12" s="14" t="s">
        <v>2</v>
      </c>
      <c r="B12" s="14" t="s">
        <v>3</v>
      </c>
      <c r="C12" s="14" t="s">
        <v>4</v>
      </c>
      <c r="D12" s="15" t="s">
        <v>5</v>
      </c>
      <c r="E12" s="16" t="s">
        <v>6</v>
      </c>
      <c r="F12" s="17" t="s">
        <v>7</v>
      </c>
      <c r="G12" s="18" t="s">
        <v>8</v>
      </c>
      <c r="H12" s="16" t="s">
        <v>9</v>
      </c>
      <c r="K12" s="16" t="s">
        <v>10</v>
      </c>
    </row>
    <row r="13" spans="1:13" ht="15.75" thickBot="1" x14ac:dyDescent="0.3">
      <c r="A13" s="19"/>
      <c r="B13" s="19"/>
      <c r="C13" s="19"/>
      <c r="D13" s="20"/>
      <c r="E13" s="21"/>
      <c r="F13" s="22"/>
      <c r="G13" s="23"/>
      <c r="H13" s="24"/>
      <c r="K13" s="24"/>
    </row>
    <row r="14" spans="1:13" ht="24.75" customHeight="1" thickBot="1" x14ac:dyDescent="0.3">
      <c r="A14" s="25" t="s">
        <v>11</v>
      </c>
      <c r="B14" s="26" t="s">
        <v>11</v>
      </c>
      <c r="C14" s="26" t="s">
        <v>12</v>
      </c>
      <c r="D14" s="27" t="s">
        <v>13</v>
      </c>
      <c r="E14" s="28">
        <v>900000</v>
      </c>
      <c r="F14" s="28">
        <v>1159000</v>
      </c>
      <c r="G14" s="29">
        <f>K14-F14</f>
        <v>0</v>
      </c>
      <c r="H14" s="30">
        <f>F14/E14</f>
        <v>1.2877777777777777</v>
      </c>
      <c r="I14" s="2"/>
      <c r="J14" s="2"/>
      <c r="K14" s="29">
        <v>1159000</v>
      </c>
      <c r="L14" s="2"/>
      <c r="M14" s="2"/>
    </row>
    <row r="15" spans="1:13" ht="24.75" customHeight="1" thickBot="1" x14ac:dyDescent="0.3">
      <c r="A15" s="25" t="s">
        <v>11</v>
      </c>
      <c r="B15" s="25" t="s">
        <v>11</v>
      </c>
      <c r="C15" s="25" t="s">
        <v>14</v>
      </c>
      <c r="D15" s="31" t="s">
        <v>15</v>
      </c>
      <c r="E15" s="29">
        <v>400000</v>
      </c>
      <c r="F15" s="28">
        <v>188510</v>
      </c>
      <c r="G15" s="29">
        <f t="shared" ref="G15:G23" si="0">K15-F15</f>
        <v>0</v>
      </c>
      <c r="H15" s="30">
        <f t="shared" ref="H15:H23" si="1">F15/E15</f>
        <v>0.471275</v>
      </c>
      <c r="I15" s="2"/>
      <c r="J15" s="2"/>
      <c r="K15" s="29">
        <v>188510</v>
      </c>
      <c r="L15" s="2"/>
      <c r="M15" s="2"/>
    </row>
    <row r="16" spans="1:13" ht="24.75" customHeight="1" thickBot="1" x14ac:dyDescent="0.3">
      <c r="A16" s="25" t="s">
        <v>11</v>
      </c>
      <c r="B16" s="25" t="s">
        <v>16</v>
      </c>
      <c r="C16" s="25" t="s">
        <v>14</v>
      </c>
      <c r="D16" s="31" t="s">
        <v>17</v>
      </c>
      <c r="E16" s="29">
        <v>10000</v>
      </c>
      <c r="F16" s="29">
        <v>0</v>
      </c>
      <c r="G16" s="29">
        <f t="shared" si="0"/>
        <v>0</v>
      </c>
      <c r="H16" s="30">
        <f t="shared" si="1"/>
        <v>0</v>
      </c>
      <c r="K16" s="29">
        <v>0</v>
      </c>
    </row>
    <row r="17" spans="1:11" ht="24.75" customHeight="1" thickBot="1" x14ac:dyDescent="0.3">
      <c r="A17" s="25" t="s">
        <v>11</v>
      </c>
      <c r="B17" s="25" t="s">
        <v>16</v>
      </c>
      <c r="C17" s="25" t="s">
        <v>18</v>
      </c>
      <c r="D17" s="31" t="s">
        <v>19</v>
      </c>
      <c r="E17" s="29">
        <v>1000</v>
      </c>
      <c r="F17" s="29">
        <v>2880</v>
      </c>
      <c r="G17" s="29">
        <f t="shared" si="0"/>
        <v>0</v>
      </c>
      <c r="H17" s="30">
        <f t="shared" si="1"/>
        <v>2.88</v>
      </c>
      <c r="K17" s="29">
        <v>2880</v>
      </c>
    </row>
    <row r="18" spans="1:11" ht="24.75" customHeight="1" thickBot="1" x14ac:dyDescent="0.3">
      <c r="A18" s="32" t="s">
        <v>11</v>
      </c>
      <c r="B18" s="32" t="s">
        <v>20</v>
      </c>
      <c r="C18" s="32" t="s">
        <v>21</v>
      </c>
      <c r="D18" s="33" t="s">
        <v>22</v>
      </c>
      <c r="E18" s="34">
        <v>150000</v>
      </c>
      <c r="F18" s="34">
        <v>0</v>
      </c>
      <c r="G18" s="29">
        <f t="shared" si="0"/>
        <v>0</v>
      </c>
      <c r="H18" s="30">
        <f t="shared" si="1"/>
        <v>0</v>
      </c>
      <c r="K18" s="29">
        <v>0</v>
      </c>
    </row>
    <row r="19" spans="1:11" ht="24.75" customHeight="1" thickBot="1" x14ac:dyDescent="0.3">
      <c r="A19" s="32" t="s">
        <v>11</v>
      </c>
      <c r="B19" s="32" t="s">
        <v>20</v>
      </c>
      <c r="C19" s="32" t="s">
        <v>23</v>
      </c>
      <c r="D19" s="33" t="s">
        <v>24</v>
      </c>
      <c r="E19" s="34">
        <v>250000</v>
      </c>
      <c r="F19" s="34">
        <v>238870</v>
      </c>
      <c r="G19" s="29">
        <f t="shared" si="0"/>
        <v>0</v>
      </c>
      <c r="H19" s="30">
        <f t="shared" si="1"/>
        <v>0.95548</v>
      </c>
      <c r="K19" s="29">
        <v>238870</v>
      </c>
    </row>
    <row r="20" spans="1:11" ht="24.75" customHeight="1" thickBot="1" x14ac:dyDescent="0.3">
      <c r="A20" s="32" t="s">
        <v>11</v>
      </c>
      <c r="B20" s="32" t="s">
        <v>20</v>
      </c>
      <c r="C20" s="32" t="s">
        <v>25</v>
      </c>
      <c r="D20" s="35" t="s">
        <v>26</v>
      </c>
      <c r="E20" s="34">
        <v>250000</v>
      </c>
      <c r="F20" s="34">
        <v>0</v>
      </c>
      <c r="G20" s="29">
        <f t="shared" si="0"/>
        <v>0</v>
      </c>
      <c r="H20" s="30">
        <f t="shared" si="1"/>
        <v>0</v>
      </c>
      <c r="K20" s="29">
        <v>0</v>
      </c>
    </row>
    <row r="21" spans="1:11" ht="24.75" customHeight="1" thickBot="1" x14ac:dyDescent="0.3">
      <c r="A21" s="32" t="s">
        <v>11</v>
      </c>
      <c r="B21" s="32" t="s">
        <v>27</v>
      </c>
      <c r="C21" s="32" t="s">
        <v>12</v>
      </c>
      <c r="D21" s="35" t="s">
        <v>28</v>
      </c>
      <c r="E21" s="34">
        <v>350000</v>
      </c>
      <c r="F21" s="34">
        <v>116582.75</v>
      </c>
      <c r="G21" s="29">
        <f t="shared" si="0"/>
        <v>314441.86</v>
      </c>
      <c r="H21" s="30">
        <f t="shared" si="1"/>
        <v>0.33309357142857143</v>
      </c>
      <c r="K21" s="29">
        <v>431024.61</v>
      </c>
    </row>
    <row r="22" spans="1:11" ht="24.75" customHeight="1" thickBot="1" x14ac:dyDescent="0.3">
      <c r="A22" s="32" t="s">
        <v>11</v>
      </c>
      <c r="B22" s="32" t="s">
        <v>27</v>
      </c>
      <c r="C22" s="32" t="s">
        <v>29</v>
      </c>
      <c r="D22" s="33" t="s">
        <v>30</v>
      </c>
      <c r="E22" s="34">
        <v>40000</v>
      </c>
      <c r="F22" s="34">
        <v>0</v>
      </c>
      <c r="G22" s="29">
        <f t="shared" si="0"/>
        <v>0</v>
      </c>
      <c r="H22" s="30">
        <f t="shared" si="1"/>
        <v>0</v>
      </c>
      <c r="K22" s="29">
        <v>0</v>
      </c>
    </row>
    <row r="23" spans="1:11" ht="24.75" customHeight="1" thickBot="1" x14ac:dyDescent="0.3">
      <c r="A23" s="25" t="s">
        <v>11</v>
      </c>
      <c r="B23" s="25" t="s">
        <v>27</v>
      </c>
      <c r="C23" s="25" t="s">
        <v>31</v>
      </c>
      <c r="D23" s="31" t="s">
        <v>32</v>
      </c>
      <c r="E23" s="29">
        <v>200000</v>
      </c>
      <c r="F23" s="29">
        <v>157736</v>
      </c>
      <c r="G23" s="29">
        <f t="shared" si="0"/>
        <v>0</v>
      </c>
      <c r="H23" s="30">
        <f t="shared" si="1"/>
        <v>0.78868000000000005</v>
      </c>
      <c r="K23" s="29">
        <v>157736</v>
      </c>
    </row>
    <row r="24" spans="1:11" ht="24.75" customHeight="1" thickBot="1" x14ac:dyDescent="0.3">
      <c r="A24" s="25" t="s">
        <v>11</v>
      </c>
      <c r="B24" s="25" t="s">
        <v>33</v>
      </c>
      <c r="C24" s="25" t="s">
        <v>11</v>
      </c>
      <c r="D24" s="33" t="s">
        <v>34</v>
      </c>
      <c r="E24" s="34">
        <v>38147000</v>
      </c>
      <c r="F24" s="34">
        <v>38147000</v>
      </c>
      <c r="G24" s="29">
        <f>K24-F24</f>
        <v>0</v>
      </c>
      <c r="H24" s="30">
        <f>F24/E24</f>
        <v>1</v>
      </c>
      <c r="K24" s="29">
        <v>38147000</v>
      </c>
    </row>
    <row r="25" spans="1:11" ht="18" customHeight="1" thickBot="1" x14ac:dyDescent="0.3">
      <c r="A25" s="36" t="s">
        <v>35</v>
      </c>
      <c r="B25" s="36"/>
      <c r="C25" s="36"/>
      <c r="D25" s="36"/>
      <c r="E25" s="37">
        <f>SUM(E14:E24)</f>
        <v>40698000</v>
      </c>
      <c r="F25" s="37">
        <f>SUM(F14:F24)</f>
        <v>40010578.75</v>
      </c>
      <c r="G25" s="37">
        <f>SUM(G14:G24)</f>
        <v>314441.86</v>
      </c>
      <c r="H25" s="38">
        <f>F25/E25</f>
        <v>0.98310921298343901</v>
      </c>
      <c r="K25" s="37">
        <f>SUM(K14:K24)</f>
        <v>40325020.609999999</v>
      </c>
    </row>
    <row r="26" spans="1:11" ht="22.15" customHeight="1" thickBot="1" x14ac:dyDescent="0.3">
      <c r="A26" s="25" t="s">
        <v>16</v>
      </c>
      <c r="B26" s="25" t="s">
        <v>11</v>
      </c>
      <c r="C26" s="25" t="s">
        <v>36</v>
      </c>
      <c r="D26" s="33" t="s">
        <v>37</v>
      </c>
      <c r="E26" s="34">
        <v>1000</v>
      </c>
      <c r="F26" s="34">
        <v>0</v>
      </c>
      <c r="G26" s="29">
        <f>K26-F26</f>
        <v>0</v>
      </c>
      <c r="H26" s="39">
        <f>F26/E26</f>
        <v>0</v>
      </c>
      <c r="K26" s="29">
        <v>0</v>
      </c>
    </row>
    <row r="27" spans="1:11" ht="22.15" customHeight="1" thickBot="1" x14ac:dyDescent="0.3">
      <c r="A27" s="25" t="s">
        <v>16</v>
      </c>
      <c r="B27" s="25" t="s">
        <v>16</v>
      </c>
      <c r="C27" s="25" t="s">
        <v>31</v>
      </c>
      <c r="D27" s="33" t="s">
        <v>38</v>
      </c>
      <c r="E27" s="34">
        <v>100</v>
      </c>
      <c r="F27" s="34">
        <v>0</v>
      </c>
      <c r="G27" s="29">
        <f>K27-F27</f>
        <v>0</v>
      </c>
      <c r="H27" s="39">
        <f>F27/E27</f>
        <v>0</v>
      </c>
      <c r="K27" s="29">
        <v>0</v>
      </c>
    </row>
    <row r="28" spans="1:11" ht="22.15" customHeight="1" thickBot="1" x14ac:dyDescent="0.3">
      <c r="A28" s="25" t="s">
        <v>16</v>
      </c>
      <c r="B28" s="25" t="s">
        <v>16</v>
      </c>
      <c r="C28" s="25" t="s">
        <v>39</v>
      </c>
      <c r="D28" s="33" t="s">
        <v>40</v>
      </c>
      <c r="E28" s="34">
        <v>2900</v>
      </c>
      <c r="F28" s="34">
        <v>4200</v>
      </c>
      <c r="G28" s="29">
        <f>K28-F28</f>
        <v>0</v>
      </c>
      <c r="H28" s="39">
        <f>F28/E28</f>
        <v>1.4482758620689655</v>
      </c>
      <c r="K28" s="29">
        <v>4200</v>
      </c>
    </row>
    <row r="29" spans="1:11" ht="15" customHeight="1" x14ac:dyDescent="0.25">
      <c r="A29" s="14" t="s">
        <v>2</v>
      </c>
      <c r="B29" s="14" t="s">
        <v>3</v>
      </c>
      <c r="C29" s="14" t="s">
        <v>4</v>
      </c>
      <c r="D29" s="15" t="s">
        <v>5</v>
      </c>
      <c r="E29" s="16" t="s">
        <v>6</v>
      </c>
      <c r="F29" s="17" t="s">
        <v>7</v>
      </c>
      <c r="G29" s="17" t="s">
        <v>8</v>
      </c>
      <c r="H29" s="17" t="s">
        <v>9</v>
      </c>
      <c r="K29" s="16" t="s">
        <v>10</v>
      </c>
    </row>
    <row r="30" spans="1:11" ht="15.75" customHeight="1" thickBot="1" x14ac:dyDescent="0.3">
      <c r="A30" s="19"/>
      <c r="B30" s="19"/>
      <c r="C30" s="19"/>
      <c r="D30" s="20"/>
      <c r="E30" s="21"/>
      <c r="F30" s="22"/>
      <c r="G30" s="22"/>
      <c r="H30" s="22"/>
      <c r="K30" s="21"/>
    </row>
    <row r="31" spans="1:11" ht="22.15" customHeight="1" thickBot="1" x14ac:dyDescent="0.3">
      <c r="A31" s="25" t="s">
        <v>16</v>
      </c>
      <c r="B31" s="25" t="s">
        <v>20</v>
      </c>
      <c r="C31" s="25" t="s">
        <v>12</v>
      </c>
      <c r="D31" s="33" t="s">
        <v>41</v>
      </c>
      <c r="E31" s="34">
        <v>35000</v>
      </c>
      <c r="F31" s="34">
        <v>83299.990000000005</v>
      </c>
      <c r="G31" s="29">
        <f>K31-F31</f>
        <v>0</v>
      </c>
      <c r="H31" s="39">
        <f>F31/E31</f>
        <v>2.3799997142857143</v>
      </c>
      <c r="K31" s="29">
        <v>83299.990000000005</v>
      </c>
    </row>
    <row r="32" spans="1:11" ht="33.75" customHeight="1" thickBot="1" x14ac:dyDescent="0.3">
      <c r="A32" s="25" t="s">
        <v>16</v>
      </c>
      <c r="B32" s="25" t="s">
        <v>20</v>
      </c>
      <c r="C32" s="25" t="s">
        <v>42</v>
      </c>
      <c r="D32" s="33" t="s">
        <v>43</v>
      </c>
      <c r="E32" s="34">
        <v>100</v>
      </c>
      <c r="F32" s="34">
        <v>0</v>
      </c>
      <c r="G32" s="29">
        <f>K32-F32</f>
        <v>0</v>
      </c>
      <c r="H32" s="39">
        <f>F32/E32</f>
        <v>0</v>
      </c>
      <c r="K32" s="29">
        <v>0</v>
      </c>
    </row>
    <row r="33" spans="1:11" ht="22.15" customHeight="1" thickBot="1" x14ac:dyDescent="0.3">
      <c r="A33" s="25" t="s">
        <v>16</v>
      </c>
      <c r="B33" s="25" t="s">
        <v>20</v>
      </c>
      <c r="C33" s="25" t="s">
        <v>21</v>
      </c>
      <c r="D33" s="33" t="s">
        <v>44</v>
      </c>
      <c r="E33" s="34">
        <v>60000</v>
      </c>
      <c r="F33" s="34">
        <v>61350</v>
      </c>
      <c r="G33" s="29">
        <f>K33-F33</f>
        <v>0</v>
      </c>
      <c r="H33" s="39">
        <f>F33/E33</f>
        <v>1.0225</v>
      </c>
      <c r="K33" s="29">
        <v>61350</v>
      </c>
    </row>
    <row r="34" spans="1:11" ht="22.15" customHeight="1" thickBot="1" x14ac:dyDescent="0.3">
      <c r="A34" s="25" t="s">
        <v>16</v>
      </c>
      <c r="B34" s="25" t="s">
        <v>20</v>
      </c>
      <c r="C34" s="25" t="s">
        <v>25</v>
      </c>
      <c r="D34" s="33" t="s">
        <v>45</v>
      </c>
      <c r="E34" s="34">
        <v>100</v>
      </c>
      <c r="F34" s="34">
        <v>0</v>
      </c>
      <c r="G34" s="29">
        <f>K34-F34</f>
        <v>0</v>
      </c>
      <c r="H34" s="39">
        <f>F34/E34</f>
        <v>0</v>
      </c>
      <c r="K34" s="29">
        <v>0</v>
      </c>
    </row>
    <row r="35" spans="1:11" ht="18" customHeight="1" thickBot="1" x14ac:dyDescent="0.3">
      <c r="A35" s="36" t="s">
        <v>46</v>
      </c>
      <c r="B35" s="36"/>
      <c r="C35" s="36"/>
      <c r="D35" s="36"/>
      <c r="E35" s="37">
        <f>SUM(E26:E34)</f>
        <v>99200</v>
      </c>
      <c r="F35" s="37">
        <f>SUM(F26:F34)</f>
        <v>148849.99</v>
      </c>
      <c r="G35" s="37">
        <f>SUM(G26:G34)</f>
        <v>0</v>
      </c>
      <c r="H35" s="38">
        <f t="shared" ref="H35:H76" si="2">F35/E35</f>
        <v>1.5005039314516129</v>
      </c>
      <c r="K35" s="37">
        <f>SUM(K26:K34)</f>
        <v>148849.99</v>
      </c>
    </row>
    <row r="36" spans="1:11" ht="22.15" customHeight="1" thickBot="1" x14ac:dyDescent="0.3">
      <c r="A36" s="25" t="s">
        <v>20</v>
      </c>
      <c r="B36" s="25" t="s">
        <v>11</v>
      </c>
      <c r="C36" s="25" t="s">
        <v>12</v>
      </c>
      <c r="D36" s="33" t="s">
        <v>47</v>
      </c>
      <c r="E36" s="34">
        <v>100000</v>
      </c>
      <c r="F36" s="34">
        <v>6578.46</v>
      </c>
      <c r="G36" s="29">
        <f>K36-F36</f>
        <v>3234096.25</v>
      </c>
      <c r="H36" s="39">
        <f>F36/E36</f>
        <v>6.5784599999999999E-2</v>
      </c>
      <c r="K36" s="29">
        <v>3240674.71</v>
      </c>
    </row>
    <row r="37" spans="1:11" ht="22.15" customHeight="1" thickBot="1" x14ac:dyDescent="0.3">
      <c r="A37" s="25" t="s">
        <v>20</v>
      </c>
      <c r="B37" s="25" t="s">
        <v>11</v>
      </c>
      <c r="C37" s="25" t="s">
        <v>48</v>
      </c>
      <c r="D37" s="33" t="s">
        <v>49</v>
      </c>
      <c r="E37" s="34">
        <v>250000</v>
      </c>
      <c r="F37" s="34">
        <v>30044.5</v>
      </c>
      <c r="G37" s="29">
        <f t="shared" ref="G37:G47" si="3">K37-F37</f>
        <v>5331302.8600000003</v>
      </c>
      <c r="H37" s="39">
        <f t="shared" ref="H37:H47" si="4">F37/E37</f>
        <v>0.12017799999999999</v>
      </c>
      <c r="K37" s="29">
        <v>5361347.3600000003</v>
      </c>
    </row>
    <row r="38" spans="1:11" ht="22.15" customHeight="1" thickBot="1" x14ac:dyDescent="0.3">
      <c r="A38" s="25" t="s">
        <v>20</v>
      </c>
      <c r="B38" s="25" t="s">
        <v>11</v>
      </c>
      <c r="C38" s="25" t="s">
        <v>29</v>
      </c>
      <c r="D38" s="33" t="s">
        <v>50</v>
      </c>
      <c r="E38" s="34">
        <v>14500000</v>
      </c>
      <c r="F38" s="34">
        <v>11567072.689999999</v>
      </c>
      <c r="G38" s="34">
        <f t="shared" si="3"/>
        <v>23614561.200000003</v>
      </c>
      <c r="H38" s="39">
        <f t="shared" si="4"/>
        <v>0.79772915103448272</v>
      </c>
      <c r="K38" s="34">
        <v>35181633.890000001</v>
      </c>
    </row>
    <row r="39" spans="1:11" ht="22.15" customHeight="1" thickBot="1" x14ac:dyDescent="0.3">
      <c r="A39" s="25" t="s">
        <v>20</v>
      </c>
      <c r="B39" s="25" t="s">
        <v>11</v>
      </c>
      <c r="C39" s="25" t="s">
        <v>51</v>
      </c>
      <c r="D39" s="33" t="s">
        <v>52</v>
      </c>
      <c r="E39" s="34">
        <v>6000000</v>
      </c>
      <c r="F39" s="34">
        <v>3554940</v>
      </c>
      <c r="G39" s="29">
        <f t="shared" si="3"/>
        <v>0</v>
      </c>
      <c r="H39" s="39">
        <f t="shared" si="4"/>
        <v>0.59248999999999996</v>
      </c>
      <c r="K39" s="29">
        <v>3554940</v>
      </c>
    </row>
    <row r="40" spans="1:11" ht="22.15" customHeight="1" thickBot="1" x14ac:dyDescent="0.3">
      <c r="A40" s="25" t="s">
        <v>20</v>
      </c>
      <c r="B40" s="25" t="s">
        <v>11</v>
      </c>
      <c r="C40" s="25" t="s">
        <v>53</v>
      </c>
      <c r="D40" s="33" t="s">
        <v>54</v>
      </c>
      <c r="E40" s="34">
        <v>1450000</v>
      </c>
      <c r="F40" s="34">
        <v>1114990.8799999999</v>
      </c>
      <c r="G40" s="29">
        <f t="shared" si="3"/>
        <v>0</v>
      </c>
      <c r="H40" s="39">
        <f t="shared" si="4"/>
        <v>0.76895922758620683</v>
      </c>
      <c r="K40" s="29">
        <v>1114990.8799999999</v>
      </c>
    </row>
    <row r="41" spans="1:11" ht="22.15" customHeight="1" thickBot="1" x14ac:dyDescent="0.3">
      <c r="A41" s="25" t="s">
        <v>20</v>
      </c>
      <c r="B41" s="25" t="s">
        <v>11</v>
      </c>
      <c r="C41" s="25" t="s">
        <v>55</v>
      </c>
      <c r="D41" s="33" t="s">
        <v>56</v>
      </c>
      <c r="E41" s="34">
        <v>1800000</v>
      </c>
      <c r="F41" s="34">
        <v>1581255.18</v>
      </c>
      <c r="G41" s="29">
        <f t="shared" si="3"/>
        <v>5100530.59</v>
      </c>
      <c r="H41" s="39">
        <f t="shared" si="4"/>
        <v>0.87847509999999995</v>
      </c>
      <c r="K41" s="29">
        <v>6681785.7699999996</v>
      </c>
    </row>
    <row r="42" spans="1:11" ht="22.15" customHeight="1" thickBot="1" x14ac:dyDescent="0.3">
      <c r="A42" s="25" t="s">
        <v>20</v>
      </c>
      <c r="B42" s="25" t="s">
        <v>11</v>
      </c>
      <c r="C42" s="25" t="s">
        <v>57</v>
      </c>
      <c r="D42" s="33" t="s">
        <v>58</v>
      </c>
      <c r="E42" s="34">
        <v>32000000</v>
      </c>
      <c r="F42" s="34">
        <v>32446615.989999998</v>
      </c>
      <c r="G42" s="29">
        <f t="shared" si="3"/>
        <v>74906294.400000006</v>
      </c>
      <c r="H42" s="39">
        <f t="shared" si="4"/>
        <v>1.0139567496874999</v>
      </c>
      <c r="K42" s="29">
        <v>107352910.39</v>
      </c>
    </row>
    <row r="43" spans="1:11" ht="22.15" customHeight="1" thickBot="1" x14ac:dyDescent="0.3">
      <c r="A43" s="25" t="s">
        <v>20</v>
      </c>
      <c r="B43" s="25" t="s">
        <v>11</v>
      </c>
      <c r="C43" s="25" t="s">
        <v>59</v>
      </c>
      <c r="D43" s="33" t="s">
        <v>60</v>
      </c>
      <c r="E43" s="34">
        <v>1500000</v>
      </c>
      <c r="F43" s="34">
        <v>1319080</v>
      </c>
      <c r="G43" s="29">
        <f t="shared" si="3"/>
        <v>0</v>
      </c>
      <c r="H43" s="39">
        <f t="shared" si="4"/>
        <v>0.87938666666666665</v>
      </c>
      <c r="K43" s="29">
        <v>1319080</v>
      </c>
    </row>
    <row r="44" spans="1:11" ht="22.15" customHeight="1" thickBot="1" x14ac:dyDescent="0.3">
      <c r="A44" s="25" t="s">
        <v>20</v>
      </c>
      <c r="B44" s="25" t="s">
        <v>11</v>
      </c>
      <c r="C44" s="25" t="s">
        <v>61</v>
      </c>
      <c r="D44" s="33" t="s">
        <v>62</v>
      </c>
      <c r="E44" s="34">
        <v>100</v>
      </c>
      <c r="F44" s="34">
        <v>0</v>
      </c>
      <c r="G44" s="29">
        <f t="shared" si="3"/>
        <v>0</v>
      </c>
      <c r="H44" s="39">
        <f t="shared" si="4"/>
        <v>0</v>
      </c>
      <c r="K44" s="29">
        <v>0</v>
      </c>
    </row>
    <row r="45" spans="1:11" ht="22.15" customHeight="1" thickBot="1" x14ac:dyDescent="0.3">
      <c r="A45" s="25" t="s">
        <v>20</v>
      </c>
      <c r="B45" s="25" t="s">
        <v>16</v>
      </c>
      <c r="C45" s="25" t="s">
        <v>12</v>
      </c>
      <c r="D45" s="33" t="s">
        <v>63</v>
      </c>
      <c r="E45" s="34">
        <v>300000</v>
      </c>
      <c r="F45" s="34">
        <v>188911.25</v>
      </c>
      <c r="G45" s="29">
        <f t="shared" si="3"/>
        <v>0</v>
      </c>
      <c r="H45" s="39">
        <f t="shared" si="4"/>
        <v>0.62970416666666662</v>
      </c>
      <c r="K45" s="29">
        <v>188911.25</v>
      </c>
    </row>
    <row r="46" spans="1:11" ht="22.15" customHeight="1" thickBot="1" x14ac:dyDescent="0.3">
      <c r="A46" s="25" t="s">
        <v>20</v>
      </c>
      <c r="B46" s="25" t="s">
        <v>16</v>
      </c>
      <c r="C46" s="25" t="s">
        <v>21</v>
      </c>
      <c r="D46" s="33" t="s">
        <v>64</v>
      </c>
      <c r="E46" s="34">
        <v>20000</v>
      </c>
      <c r="F46" s="34">
        <v>16951.5</v>
      </c>
      <c r="G46" s="29">
        <f t="shared" si="3"/>
        <v>0</v>
      </c>
      <c r="H46" s="39">
        <f t="shared" si="4"/>
        <v>0.84757499999999997</v>
      </c>
      <c r="K46" s="29">
        <v>16951.5</v>
      </c>
    </row>
    <row r="47" spans="1:11" ht="22.15" customHeight="1" thickBot="1" x14ac:dyDescent="0.3">
      <c r="A47" s="25" t="s">
        <v>20</v>
      </c>
      <c r="B47" s="25" t="s">
        <v>16</v>
      </c>
      <c r="C47" s="25" t="s">
        <v>31</v>
      </c>
      <c r="D47" s="33" t="s">
        <v>65</v>
      </c>
      <c r="E47" s="34">
        <v>1100000</v>
      </c>
      <c r="F47" s="34">
        <v>608916.6</v>
      </c>
      <c r="G47" s="29">
        <f t="shared" si="3"/>
        <v>0</v>
      </c>
      <c r="H47" s="39">
        <f t="shared" si="4"/>
        <v>0.55356054545454547</v>
      </c>
      <c r="K47" s="29">
        <v>608916.6</v>
      </c>
    </row>
    <row r="48" spans="1:11" ht="18" customHeight="1" thickBot="1" x14ac:dyDescent="0.3">
      <c r="A48" s="36" t="s">
        <v>66</v>
      </c>
      <c r="B48" s="36"/>
      <c r="C48" s="36"/>
      <c r="D48" s="36"/>
      <c r="E48" s="37">
        <f>SUM(E36:E47)</f>
        <v>59020100</v>
      </c>
      <c r="F48" s="37">
        <f>SUM(F36:F47)</f>
        <v>52435357.050000004</v>
      </c>
      <c r="G48" s="37">
        <f>SUM(G36:G47)</f>
        <v>112186785.30000001</v>
      </c>
      <c r="H48" s="38">
        <f>F48/E48</f>
        <v>0.88843219598069145</v>
      </c>
      <c r="K48" s="37">
        <f>SUM(K36:K47)</f>
        <v>164622142.34999999</v>
      </c>
    </row>
    <row r="49" spans="1:11" ht="24" customHeight="1" thickBot="1" x14ac:dyDescent="0.3">
      <c r="A49" s="25" t="s">
        <v>27</v>
      </c>
      <c r="B49" s="25" t="s">
        <v>11</v>
      </c>
      <c r="C49" s="25" t="s">
        <v>12</v>
      </c>
      <c r="D49" s="33" t="s">
        <v>67</v>
      </c>
      <c r="E49" s="34">
        <v>640000</v>
      </c>
      <c r="F49" s="34">
        <v>899373.62</v>
      </c>
      <c r="G49" s="29">
        <f t="shared" ref="G49:G54" si="5">K49-F49</f>
        <v>806093.94000000006</v>
      </c>
      <c r="H49" s="39">
        <f t="shared" si="2"/>
        <v>1.4052712812499999</v>
      </c>
      <c r="K49" s="29">
        <v>1705467.56</v>
      </c>
    </row>
    <row r="50" spans="1:11" ht="24" customHeight="1" thickBot="1" x14ac:dyDescent="0.3">
      <c r="A50" s="25" t="s">
        <v>27</v>
      </c>
      <c r="B50" s="25" t="s">
        <v>11</v>
      </c>
      <c r="C50" s="25" t="s">
        <v>29</v>
      </c>
      <c r="D50" s="33" t="s">
        <v>68</v>
      </c>
      <c r="E50" s="34">
        <v>1000000</v>
      </c>
      <c r="F50" s="34">
        <v>2550877</v>
      </c>
      <c r="G50" s="29">
        <f t="shared" si="5"/>
        <v>0</v>
      </c>
      <c r="H50" s="39">
        <f t="shared" si="2"/>
        <v>2.5508769999999998</v>
      </c>
      <c r="K50" s="29">
        <v>2550877</v>
      </c>
    </row>
    <row r="51" spans="1:11" ht="24" customHeight="1" thickBot="1" x14ac:dyDescent="0.3">
      <c r="A51" s="25" t="s">
        <v>27</v>
      </c>
      <c r="B51" s="25" t="s">
        <v>11</v>
      </c>
      <c r="C51" s="25" t="s">
        <v>51</v>
      </c>
      <c r="D51" s="33" t="s">
        <v>69</v>
      </c>
      <c r="E51" s="34">
        <v>486000</v>
      </c>
      <c r="F51" s="34">
        <v>348152.85</v>
      </c>
      <c r="G51" s="29">
        <f t="shared" si="5"/>
        <v>764712.6</v>
      </c>
      <c r="H51" s="39">
        <f t="shared" si="2"/>
        <v>0.7163638888888888</v>
      </c>
      <c r="K51" s="29">
        <v>1112865.45</v>
      </c>
    </row>
    <row r="52" spans="1:11" ht="24" customHeight="1" thickBot="1" x14ac:dyDescent="0.3">
      <c r="A52" s="25" t="s">
        <v>27</v>
      </c>
      <c r="B52" s="25" t="s">
        <v>11</v>
      </c>
      <c r="C52" s="25" t="s">
        <v>53</v>
      </c>
      <c r="D52" s="33" t="s">
        <v>70</v>
      </c>
      <c r="E52" s="34">
        <v>200000</v>
      </c>
      <c r="F52" s="34">
        <v>6625.97</v>
      </c>
      <c r="G52" s="29">
        <f t="shared" si="5"/>
        <v>7820937.6500000004</v>
      </c>
      <c r="H52" s="39">
        <f t="shared" si="2"/>
        <v>3.3129850000000002E-2</v>
      </c>
      <c r="K52" s="29">
        <v>7827563.6200000001</v>
      </c>
    </row>
    <row r="53" spans="1:11" ht="24" customHeight="1" thickBot="1" x14ac:dyDescent="0.3">
      <c r="A53" s="25" t="s">
        <v>27</v>
      </c>
      <c r="B53" s="25" t="s">
        <v>11</v>
      </c>
      <c r="C53" s="25" t="s">
        <v>71</v>
      </c>
      <c r="D53" s="33" t="s">
        <v>72</v>
      </c>
      <c r="E53" s="34">
        <v>26700000</v>
      </c>
      <c r="F53" s="34">
        <v>22564444.190000001</v>
      </c>
      <c r="G53" s="29">
        <f t="shared" si="5"/>
        <v>118338214.59</v>
      </c>
      <c r="H53" s="39">
        <f t="shared" si="2"/>
        <v>0.84511026928838962</v>
      </c>
      <c r="K53" s="29">
        <v>140902658.78</v>
      </c>
    </row>
    <row r="54" spans="1:11" ht="24" customHeight="1" thickBot="1" x14ac:dyDescent="0.3">
      <c r="A54" s="25" t="s">
        <v>27</v>
      </c>
      <c r="B54" s="25" t="s">
        <v>11</v>
      </c>
      <c r="C54" s="25" t="s">
        <v>21</v>
      </c>
      <c r="D54" s="33" t="s">
        <v>73</v>
      </c>
      <c r="E54" s="34">
        <v>100</v>
      </c>
      <c r="F54" s="34">
        <v>0</v>
      </c>
      <c r="G54" s="29">
        <f t="shared" si="5"/>
        <v>0</v>
      </c>
      <c r="H54" s="39">
        <f t="shared" si="2"/>
        <v>0</v>
      </c>
      <c r="K54" s="29">
        <v>0</v>
      </c>
    </row>
    <row r="55" spans="1:11" ht="15" customHeight="1" x14ac:dyDescent="0.25">
      <c r="A55" s="14" t="s">
        <v>2</v>
      </c>
      <c r="B55" s="14" t="s">
        <v>3</v>
      </c>
      <c r="C55" s="14" t="s">
        <v>4</v>
      </c>
      <c r="D55" s="15" t="s">
        <v>5</v>
      </c>
      <c r="E55" s="16" t="s">
        <v>6</v>
      </c>
      <c r="F55" s="17" t="s">
        <v>7</v>
      </c>
      <c r="G55" s="17" t="s">
        <v>8</v>
      </c>
      <c r="H55" s="17" t="s">
        <v>9</v>
      </c>
      <c r="K55" s="16" t="s">
        <v>10</v>
      </c>
    </row>
    <row r="56" spans="1:11" ht="15.75" customHeight="1" thickBot="1" x14ac:dyDescent="0.3">
      <c r="A56" s="19"/>
      <c r="B56" s="19"/>
      <c r="C56" s="19"/>
      <c r="D56" s="20"/>
      <c r="E56" s="21"/>
      <c r="F56" s="22"/>
      <c r="G56" s="22"/>
      <c r="H56" s="22"/>
      <c r="K56" s="21"/>
    </row>
    <row r="57" spans="1:11" ht="18" customHeight="1" thickBot="1" x14ac:dyDescent="0.3">
      <c r="A57" s="25" t="s">
        <v>27</v>
      </c>
      <c r="B57" s="25" t="s">
        <v>11</v>
      </c>
      <c r="C57" s="25" t="s">
        <v>59</v>
      </c>
      <c r="D57" s="33" t="s">
        <v>74</v>
      </c>
      <c r="E57" s="34">
        <v>9000</v>
      </c>
      <c r="F57" s="34">
        <v>0</v>
      </c>
      <c r="G57" s="29">
        <f>K57-F57</f>
        <v>0</v>
      </c>
      <c r="H57" s="39">
        <f t="shared" si="2"/>
        <v>0</v>
      </c>
      <c r="K57" s="29">
        <v>0</v>
      </c>
    </row>
    <row r="58" spans="1:11" ht="18" customHeight="1" thickBot="1" x14ac:dyDescent="0.3">
      <c r="A58" s="25" t="s">
        <v>27</v>
      </c>
      <c r="B58" s="25" t="s">
        <v>11</v>
      </c>
      <c r="C58" s="25" t="s">
        <v>23</v>
      </c>
      <c r="D58" s="33" t="s">
        <v>75</v>
      </c>
      <c r="E58" s="34">
        <v>100</v>
      </c>
      <c r="F58" s="34">
        <v>0</v>
      </c>
      <c r="G58" s="29">
        <f t="shared" ref="G58:G71" si="6">K58-F58</f>
        <v>0</v>
      </c>
      <c r="H58" s="39">
        <f t="shared" si="2"/>
        <v>0</v>
      </c>
      <c r="K58" s="29">
        <v>0</v>
      </c>
    </row>
    <row r="59" spans="1:11" ht="18" customHeight="1" thickBot="1" x14ac:dyDescent="0.3">
      <c r="A59" s="25" t="s">
        <v>27</v>
      </c>
      <c r="B59" s="25" t="s">
        <v>11</v>
      </c>
      <c r="C59" s="25" t="s">
        <v>25</v>
      </c>
      <c r="D59" s="33" t="s">
        <v>76</v>
      </c>
      <c r="E59" s="34">
        <v>100</v>
      </c>
      <c r="F59" s="34">
        <v>0</v>
      </c>
      <c r="G59" s="29">
        <f t="shared" si="6"/>
        <v>0</v>
      </c>
      <c r="H59" s="39">
        <f t="shared" si="2"/>
        <v>0</v>
      </c>
      <c r="K59" s="29">
        <v>0</v>
      </c>
    </row>
    <row r="60" spans="1:11" ht="18" customHeight="1" thickBot="1" x14ac:dyDescent="0.3">
      <c r="A60" s="25" t="s">
        <v>27</v>
      </c>
      <c r="B60" s="25" t="s">
        <v>11</v>
      </c>
      <c r="C60" s="25" t="s">
        <v>61</v>
      </c>
      <c r="D60" s="33" t="s">
        <v>77</v>
      </c>
      <c r="E60" s="34">
        <v>100</v>
      </c>
      <c r="F60" s="34">
        <v>2072</v>
      </c>
      <c r="G60" s="29">
        <f t="shared" si="6"/>
        <v>0</v>
      </c>
      <c r="H60" s="39">
        <f t="shared" si="2"/>
        <v>20.72</v>
      </c>
      <c r="K60" s="29">
        <v>2072</v>
      </c>
    </row>
    <row r="61" spans="1:11" ht="18" customHeight="1" thickBot="1" x14ac:dyDescent="0.3">
      <c r="A61" s="25" t="s">
        <v>27</v>
      </c>
      <c r="B61" s="25" t="s">
        <v>11</v>
      </c>
      <c r="C61" s="25" t="s">
        <v>78</v>
      </c>
      <c r="D61" s="33" t="s">
        <v>79</v>
      </c>
      <c r="E61" s="34">
        <v>3201000</v>
      </c>
      <c r="F61" s="34">
        <v>3001000</v>
      </c>
      <c r="G61" s="29">
        <f t="shared" si="6"/>
        <v>0</v>
      </c>
      <c r="H61" s="39">
        <f t="shared" si="2"/>
        <v>0.9375195251483911</v>
      </c>
      <c r="K61" s="29">
        <v>3001000</v>
      </c>
    </row>
    <row r="62" spans="1:11" ht="18" customHeight="1" thickBot="1" x14ac:dyDescent="0.3">
      <c r="A62" s="25" t="s">
        <v>27</v>
      </c>
      <c r="B62" s="25" t="s">
        <v>11</v>
      </c>
      <c r="C62" s="25" t="s">
        <v>80</v>
      </c>
      <c r="D62" s="33" t="s">
        <v>81</v>
      </c>
      <c r="E62" s="34">
        <v>200000</v>
      </c>
      <c r="F62" s="34">
        <v>236876.96</v>
      </c>
      <c r="G62" s="29">
        <f t="shared" si="6"/>
        <v>0</v>
      </c>
      <c r="H62" s="39">
        <f t="shared" si="2"/>
        <v>1.1843847999999999</v>
      </c>
      <c r="K62" s="29">
        <v>236876.96</v>
      </c>
    </row>
    <row r="63" spans="1:11" ht="18" customHeight="1" thickBot="1" x14ac:dyDescent="0.3">
      <c r="A63" s="25" t="s">
        <v>27</v>
      </c>
      <c r="B63" s="25" t="s">
        <v>11</v>
      </c>
      <c r="C63" s="25" t="s">
        <v>82</v>
      </c>
      <c r="D63" s="33" t="s">
        <v>83</v>
      </c>
      <c r="E63" s="34">
        <v>20000</v>
      </c>
      <c r="F63" s="34">
        <v>0</v>
      </c>
      <c r="G63" s="29">
        <f t="shared" si="6"/>
        <v>0</v>
      </c>
      <c r="H63" s="39">
        <f t="shared" si="2"/>
        <v>0</v>
      </c>
      <c r="K63" s="29">
        <v>0</v>
      </c>
    </row>
    <row r="64" spans="1:11" ht="18" customHeight="1" thickBot="1" x14ac:dyDescent="0.3">
      <c r="A64" s="25" t="s">
        <v>27</v>
      </c>
      <c r="B64" s="25" t="s">
        <v>11</v>
      </c>
      <c r="C64" s="25" t="s">
        <v>84</v>
      </c>
      <c r="D64" s="33" t="s">
        <v>85</v>
      </c>
      <c r="E64" s="34">
        <v>100</v>
      </c>
      <c r="F64" s="34">
        <v>0</v>
      </c>
      <c r="G64" s="29">
        <f t="shared" si="6"/>
        <v>0</v>
      </c>
      <c r="H64" s="39">
        <f t="shared" si="2"/>
        <v>0</v>
      </c>
      <c r="K64" s="29">
        <v>0</v>
      </c>
    </row>
    <row r="65" spans="1:19" ht="18" customHeight="1" thickBot="1" x14ac:dyDescent="0.3">
      <c r="A65" s="25" t="s">
        <v>27</v>
      </c>
      <c r="B65" s="25" t="s">
        <v>11</v>
      </c>
      <c r="C65" s="25" t="s">
        <v>86</v>
      </c>
      <c r="D65" s="33" t="s">
        <v>87</v>
      </c>
      <c r="E65" s="34">
        <v>5800000</v>
      </c>
      <c r="F65" s="34">
        <v>6135252.2199999997</v>
      </c>
      <c r="G65" s="29">
        <f t="shared" si="6"/>
        <v>3600858.87</v>
      </c>
      <c r="H65" s="39">
        <f t="shared" si="2"/>
        <v>1.0578021068965517</v>
      </c>
      <c r="K65" s="29">
        <v>9736111.0899999999</v>
      </c>
    </row>
    <row r="66" spans="1:19" ht="18" customHeight="1" thickBot="1" x14ac:dyDescent="0.3">
      <c r="A66" s="25" t="s">
        <v>27</v>
      </c>
      <c r="B66" s="25" t="s">
        <v>11</v>
      </c>
      <c r="C66" s="25" t="s">
        <v>88</v>
      </c>
      <c r="D66" s="33" t="s">
        <v>89</v>
      </c>
      <c r="E66" s="34">
        <v>1500000</v>
      </c>
      <c r="F66" s="34">
        <v>1705860.86</v>
      </c>
      <c r="G66" s="29">
        <f t="shared" si="6"/>
        <v>615517.49999999977</v>
      </c>
      <c r="H66" s="39">
        <f t="shared" si="2"/>
        <v>1.1372405733333335</v>
      </c>
      <c r="K66" s="29">
        <v>2321378.36</v>
      </c>
    </row>
    <row r="67" spans="1:19" ht="18" customHeight="1" thickBot="1" x14ac:dyDescent="0.3">
      <c r="A67" s="25" t="s">
        <v>27</v>
      </c>
      <c r="B67" s="25" t="s">
        <v>11</v>
      </c>
      <c r="C67" s="25" t="s">
        <v>90</v>
      </c>
      <c r="D67" s="33" t="s">
        <v>91</v>
      </c>
      <c r="E67" s="34">
        <v>100</v>
      </c>
      <c r="F67" s="34">
        <v>0</v>
      </c>
      <c r="G67" s="29">
        <f t="shared" si="6"/>
        <v>0</v>
      </c>
      <c r="H67" s="39">
        <f>F67/E67</f>
        <v>0</v>
      </c>
      <c r="I67" s="2"/>
      <c r="J67" s="2"/>
      <c r="K67" s="29">
        <v>0</v>
      </c>
      <c r="L67" s="2"/>
      <c r="M67" s="2"/>
      <c r="N67" s="2"/>
      <c r="O67" s="2"/>
      <c r="P67" s="2"/>
      <c r="Q67" s="2"/>
      <c r="R67" s="2"/>
      <c r="S67" s="2"/>
    </row>
    <row r="68" spans="1:19" ht="18" customHeight="1" thickBot="1" x14ac:dyDescent="0.3">
      <c r="A68" s="25" t="s">
        <v>27</v>
      </c>
      <c r="B68" s="25" t="s">
        <v>16</v>
      </c>
      <c r="C68" s="25" t="s">
        <v>12</v>
      </c>
      <c r="D68" s="33" t="s">
        <v>92</v>
      </c>
      <c r="E68" s="34">
        <v>100</v>
      </c>
      <c r="F68" s="34">
        <v>0</v>
      </c>
      <c r="G68" s="29">
        <f t="shared" si="6"/>
        <v>42684</v>
      </c>
      <c r="H68" s="39">
        <f t="shared" si="2"/>
        <v>0</v>
      </c>
      <c r="I68" s="2"/>
      <c r="J68" s="2"/>
      <c r="K68" s="29">
        <v>42684</v>
      </c>
      <c r="L68" s="2"/>
      <c r="M68" s="2"/>
      <c r="N68" s="2"/>
      <c r="O68" s="2"/>
      <c r="P68" s="2"/>
      <c r="Q68" s="2"/>
      <c r="R68" s="2"/>
      <c r="S68" s="2"/>
    </row>
    <row r="69" spans="1:19" ht="18" customHeight="1" thickBot="1" x14ac:dyDescent="0.3">
      <c r="A69" s="25" t="s">
        <v>27</v>
      </c>
      <c r="B69" s="25" t="s">
        <v>16</v>
      </c>
      <c r="C69" s="25" t="s">
        <v>53</v>
      </c>
      <c r="D69" s="33" t="s">
        <v>93</v>
      </c>
      <c r="E69" s="34">
        <v>90000</v>
      </c>
      <c r="F69" s="34">
        <v>75589.75</v>
      </c>
      <c r="G69" s="29">
        <f t="shared" si="6"/>
        <v>90922.549999999988</v>
      </c>
      <c r="H69" s="39">
        <f t="shared" si="2"/>
        <v>0.83988611111111111</v>
      </c>
      <c r="I69" s="2"/>
      <c r="J69" s="2"/>
      <c r="K69" s="29">
        <v>166512.29999999999</v>
      </c>
      <c r="L69" s="2"/>
      <c r="M69" s="2"/>
      <c r="N69" s="2"/>
      <c r="O69" s="2"/>
      <c r="P69" s="2"/>
      <c r="Q69" s="2"/>
      <c r="R69" s="2"/>
      <c r="S69" s="2"/>
    </row>
    <row r="70" spans="1:19" ht="18" customHeight="1" thickBot="1" x14ac:dyDescent="0.3">
      <c r="A70" s="25" t="s">
        <v>27</v>
      </c>
      <c r="B70" s="25" t="s">
        <v>16</v>
      </c>
      <c r="C70" s="25" t="s">
        <v>25</v>
      </c>
      <c r="D70" s="33" t="s">
        <v>94</v>
      </c>
      <c r="E70" s="34">
        <v>100000</v>
      </c>
      <c r="F70" s="34">
        <v>0</v>
      </c>
      <c r="G70" s="29">
        <f t="shared" si="6"/>
        <v>96300</v>
      </c>
      <c r="H70" s="39">
        <f t="shared" si="2"/>
        <v>0</v>
      </c>
      <c r="I70" s="2"/>
      <c r="J70" s="2"/>
      <c r="K70" s="29">
        <v>96300</v>
      </c>
      <c r="L70" s="2"/>
      <c r="M70" s="2"/>
      <c r="N70" s="2"/>
      <c r="O70" s="2"/>
      <c r="P70" s="2"/>
      <c r="Q70" s="2"/>
      <c r="R70" s="2"/>
      <c r="S70" s="2"/>
    </row>
    <row r="71" spans="1:19" ht="18" customHeight="1" thickBot="1" x14ac:dyDescent="0.3">
      <c r="A71" s="25" t="s">
        <v>27</v>
      </c>
      <c r="B71" s="25" t="s">
        <v>16</v>
      </c>
      <c r="C71" s="25" t="s">
        <v>18</v>
      </c>
      <c r="D71" s="33" t="s">
        <v>95</v>
      </c>
      <c r="E71" s="34">
        <v>60000</v>
      </c>
      <c r="F71" s="34">
        <v>40100</v>
      </c>
      <c r="G71" s="29">
        <f t="shared" si="6"/>
        <v>75518</v>
      </c>
      <c r="H71" s="39">
        <f t="shared" si="2"/>
        <v>0.66833333333333333</v>
      </c>
      <c r="I71" s="2"/>
      <c r="J71" s="2"/>
      <c r="K71" s="29">
        <v>115618</v>
      </c>
      <c r="L71" s="2"/>
      <c r="M71" s="2"/>
      <c r="N71" s="2"/>
      <c r="O71" s="2"/>
      <c r="P71" s="2"/>
      <c r="Q71" s="2"/>
      <c r="R71" s="2"/>
      <c r="S71" s="2"/>
    </row>
    <row r="72" spans="1:19" ht="18" customHeight="1" thickBot="1" x14ac:dyDescent="0.3">
      <c r="A72" s="36" t="s">
        <v>96</v>
      </c>
      <c r="B72" s="36"/>
      <c r="C72" s="36"/>
      <c r="D72" s="36"/>
      <c r="E72" s="37">
        <f>SUM(E49:E71)</f>
        <v>40006700</v>
      </c>
      <c r="F72" s="37">
        <f>SUM(F49:F71)</f>
        <v>37566225.420000002</v>
      </c>
      <c r="G72" s="37">
        <f>SUM(G49:G71)</f>
        <v>132251759.7</v>
      </c>
      <c r="H72" s="38">
        <f>F72/E72</f>
        <v>0.93899835327582637</v>
      </c>
      <c r="K72" s="37">
        <f>SUM(K49:K71)</f>
        <v>169817985.12000003</v>
      </c>
    </row>
    <row r="73" spans="1:19" ht="17.25" customHeight="1" thickBot="1" x14ac:dyDescent="0.3">
      <c r="A73" s="25" t="s">
        <v>33</v>
      </c>
      <c r="B73" s="25" t="s">
        <v>11</v>
      </c>
      <c r="C73" s="25" t="s">
        <v>11</v>
      </c>
      <c r="D73" s="33" t="s">
        <v>97</v>
      </c>
      <c r="E73" s="34">
        <v>1000000</v>
      </c>
      <c r="F73" s="34">
        <v>896222.65</v>
      </c>
      <c r="G73" s="29">
        <f>K73-F73</f>
        <v>0</v>
      </c>
      <c r="H73" s="39">
        <f t="shared" si="2"/>
        <v>0.89622265000000001</v>
      </c>
      <c r="I73" s="2"/>
      <c r="J73" s="2"/>
      <c r="K73" s="29">
        <v>896222.65</v>
      </c>
      <c r="L73" s="2"/>
      <c r="M73" s="2"/>
      <c r="N73" s="2"/>
      <c r="O73" s="2"/>
      <c r="P73" s="2"/>
      <c r="Q73" s="2"/>
    </row>
    <row r="74" spans="1:19" ht="17.25" customHeight="1" thickBot="1" x14ac:dyDescent="0.3">
      <c r="A74" s="25" t="s">
        <v>33</v>
      </c>
      <c r="B74" s="25" t="s">
        <v>27</v>
      </c>
      <c r="C74" s="25" t="s">
        <v>16</v>
      </c>
      <c r="D74" s="33" t="s">
        <v>98</v>
      </c>
      <c r="E74" s="34">
        <v>2000</v>
      </c>
      <c r="F74" s="34">
        <v>2900</v>
      </c>
      <c r="G74" s="29">
        <f>K74-F74</f>
        <v>0</v>
      </c>
      <c r="H74" s="39">
        <f t="shared" si="2"/>
        <v>1.45</v>
      </c>
      <c r="I74" s="2"/>
      <c r="J74" s="2"/>
      <c r="K74" s="29">
        <v>2900</v>
      </c>
      <c r="L74" s="2"/>
      <c r="M74" s="2"/>
      <c r="N74" s="2"/>
      <c r="O74" s="2"/>
      <c r="P74" s="2"/>
      <c r="Q74" s="2"/>
    </row>
    <row r="75" spans="1:19" ht="17.25" customHeight="1" thickBot="1" x14ac:dyDescent="0.3">
      <c r="A75" s="25" t="s">
        <v>33</v>
      </c>
      <c r="B75" s="25" t="s">
        <v>27</v>
      </c>
      <c r="C75" s="25" t="s">
        <v>27</v>
      </c>
      <c r="D75" s="33" t="s">
        <v>99</v>
      </c>
      <c r="E75" s="34">
        <v>150000</v>
      </c>
      <c r="F75" s="34">
        <v>218206.14</v>
      </c>
      <c r="G75" s="29">
        <f>K75-F75</f>
        <v>17395.629999999976</v>
      </c>
      <c r="H75" s="39">
        <f t="shared" si="2"/>
        <v>1.4547076000000001</v>
      </c>
      <c r="I75" s="2"/>
      <c r="J75" s="2"/>
      <c r="K75" s="29">
        <v>235601.77</v>
      </c>
      <c r="L75" s="2"/>
      <c r="M75" s="2"/>
      <c r="N75" s="2"/>
      <c r="O75" s="2"/>
      <c r="P75" s="2"/>
      <c r="Q75" s="2"/>
    </row>
    <row r="76" spans="1:19" ht="18" customHeight="1" thickBot="1" x14ac:dyDescent="0.3">
      <c r="A76" s="36" t="s">
        <v>100</v>
      </c>
      <c r="B76" s="36"/>
      <c r="C76" s="36"/>
      <c r="D76" s="36"/>
      <c r="E76" s="37">
        <f>SUM(E73:E75)</f>
        <v>1152000</v>
      </c>
      <c r="F76" s="37">
        <f>SUM(F73:F75)</f>
        <v>1117328.79</v>
      </c>
      <c r="G76" s="37">
        <f>SUM(G73:G75)</f>
        <v>17395.629999999976</v>
      </c>
      <c r="H76" s="38">
        <f t="shared" si="2"/>
        <v>0.96990346354166668</v>
      </c>
      <c r="K76" s="37">
        <f>SUM(K73:K75)</f>
        <v>1134724.42</v>
      </c>
    </row>
    <row r="77" spans="1:19" ht="17.25" customHeight="1" thickBot="1" x14ac:dyDescent="0.3">
      <c r="A77" s="25" t="s">
        <v>101</v>
      </c>
      <c r="B77" s="25" t="s">
        <v>11</v>
      </c>
      <c r="C77" s="25" t="s">
        <v>102</v>
      </c>
      <c r="D77" s="33" t="s">
        <v>103</v>
      </c>
      <c r="E77" s="34">
        <v>0</v>
      </c>
      <c r="F77" s="34">
        <v>13636667.68</v>
      </c>
      <c r="G77" s="29">
        <f>K77-F77</f>
        <v>0</v>
      </c>
      <c r="H77" s="39">
        <v>0</v>
      </c>
      <c r="I77" s="2"/>
      <c r="J77" s="2"/>
      <c r="K77" s="29">
        <v>13636667.68</v>
      </c>
      <c r="L77" s="2"/>
      <c r="M77" s="2"/>
      <c r="N77" s="2"/>
      <c r="O77" s="2"/>
      <c r="P77" s="2"/>
      <c r="Q77" s="2"/>
    </row>
    <row r="78" spans="1:19" ht="18" customHeight="1" thickBot="1" x14ac:dyDescent="0.3">
      <c r="A78" s="36" t="s">
        <v>104</v>
      </c>
      <c r="B78" s="36"/>
      <c r="C78" s="36"/>
      <c r="D78" s="36"/>
      <c r="E78" s="37">
        <f>E77</f>
        <v>0</v>
      </c>
      <c r="F78" s="37">
        <f>F77</f>
        <v>13636667.68</v>
      </c>
      <c r="G78" s="37">
        <f>G77</f>
        <v>0</v>
      </c>
      <c r="H78" s="37">
        <f>H77</f>
        <v>0</v>
      </c>
      <c r="K78" s="37">
        <f>SUM(K77)</f>
        <v>13636667.68</v>
      </c>
    </row>
    <row r="79" spans="1:19" ht="30.75" thickBot="1" x14ac:dyDescent="0.3">
      <c r="A79" s="40" t="s">
        <v>105</v>
      </c>
      <c r="B79" s="40"/>
      <c r="C79" s="40"/>
      <c r="D79" s="40"/>
      <c r="E79" s="37">
        <f>E25+E48+E35+E72+E76+E78</f>
        <v>140976000</v>
      </c>
      <c r="F79" s="37">
        <f>F25+F48+F35+F72+F76+F78</f>
        <v>144915007.68000001</v>
      </c>
      <c r="G79" s="37">
        <f>G25+G48+G35+G72+G76+G78</f>
        <v>244770382.49000001</v>
      </c>
      <c r="H79" s="38">
        <f>F79/E79</f>
        <v>1.0279409805924413</v>
      </c>
      <c r="K79" s="37">
        <f>K25+K35+K48+K72+K76+K78</f>
        <v>389685390.17000008</v>
      </c>
    </row>
    <row r="80" spans="1:19" x14ac:dyDescent="0.25">
      <c r="A80" s="2"/>
      <c r="B80" s="2"/>
      <c r="C80" s="2"/>
      <c r="D80" s="2"/>
      <c r="E80" s="3"/>
      <c r="F80" s="3"/>
      <c r="G80" s="3"/>
      <c r="H80" s="3"/>
      <c r="K80" s="3"/>
    </row>
    <row r="81" spans="4:11" ht="18" x14ac:dyDescent="0.25">
      <c r="D81" s="41" t="s">
        <v>106</v>
      </c>
      <c r="F81" s="43" t="s">
        <v>106</v>
      </c>
      <c r="G81" s="43"/>
      <c r="H81" s="43"/>
      <c r="K81"/>
    </row>
    <row r="82" spans="4:11" ht="18" x14ac:dyDescent="0.25">
      <c r="D82" s="41" t="s">
        <v>107</v>
      </c>
      <c r="F82" s="43" t="s">
        <v>108</v>
      </c>
      <c r="G82" s="43"/>
      <c r="H82" s="43"/>
      <c r="K82"/>
    </row>
  </sheetData>
  <mergeCells count="46">
    <mergeCell ref="A78:D78"/>
    <mergeCell ref="A79:D79"/>
    <mergeCell ref="F81:H81"/>
    <mergeCell ref="F82:H82"/>
    <mergeCell ref="F55:F56"/>
    <mergeCell ref="G55:G56"/>
    <mergeCell ref="H55:H56"/>
    <mergeCell ref="K55:K56"/>
    <mergeCell ref="A72:D72"/>
    <mergeCell ref="A76:D76"/>
    <mergeCell ref="G29:G30"/>
    <mergeCell ref="H29:H30"/>
    <mergeCell ref="K29:K30"/>
    <mergeCell ref="A35:D35"/>
    <mergeCell ref="A48:D48"/>
    <mergeCell ref="A55:A56"/>
    <mergeCell ref="B55:B56"/>
    <mergeCell ref="C55:C56"/>
    <mergeCell ref="D55:D56"/>
    <mergeCell ref="E55:E56"/>
    <mergeCell ref="G12:G13"/>
    <mergeCell ref="H12:H13"/>
    <mergeCell ref="K12:K13"/>
    <mergeCell ref="A25:D25"/>
    <mergeCell ref="A29:A30"/>
    <mergeCell ref="B29:B30"/>
    <mergeCell ref="C29:C30"/>
    <mergeCell ref="D29:D30"/>
    <mergeCell ref="E29:E30"/>
    <mergeCell ref="F29:F30"/>
    <mergeCell ref="A7:C7"/>
    <mergeCell ref="A8:C8"/>
    <mergeCell ref="D9:G9"/>
    <mergeCell ref="D10:G10"/>
    <mergeCell ref="A12:A13"/>
    <mergeCell ref="B12:B13"/>
    <mergeCell ref="C12:C13"/>
    <mergeCell ref="D12:D13"/>
    <mergeCell ref="E12:E13"/>
    <mergeCell ref="F12:F13"/>
    <mergeCell ref="A1:C1"/>
    <mergeCell ref="A2:C2"/>
    <mergeCell ref="A3:C3"/>
    <mergeCell ref="A4:C4"/>
    <mergeCell ref="A5:C5"/>
    <mergeCell ref="A6:C6"/>
  </mergeCells>
  <pageMargins left="0.16" right="0.19" top="0.22" bottom="0.16" header="0.22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قائمة الموارد المالية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2025-05-22T10:47:47Z</dcterms:created>
  <dcterms:modified xsi:type="dcterms:W3CDTF">2025-05-22T10:47:47Z</dcterms:modified>
</cp:coreProperties>
</file>