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aaouj\Desktop\ADD\Open Data\Donnée_à_publier\Données_Commune_AitMelloul\janvier_2026\OK\"/>
    </mc:Choice>
  </mc:AlternateContent>
  <xr:revisionPtr revIDLastSave="0" documentId="8_{27DE2B8B-635C-441B-BC75-2304C398C556}" xr6:coauthVersionLast="47" xr6:coauthVersionMax="47" xr10:uidLastSave="{00000000-0000-0000-0000-000000000000}"/>
  <bookViews>
    <workbookView xWindow="28680" yWindow="-120" windowWidth="29040" windowHeight="15720" xr2:uid="{6D930EB9-9880-40A7-9513-8978777001A3}"/>
  </bookViews>
  <sheets>
    <sheet name="مصاريف التسيير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7" i="1" l="1"/>
  <c r="C183" i="1"/>
  <c r="D182" i="1"/>
  <c r="D183" i="1" s="1"/>
  <c r="C182" i="1"/>
  <c r="E177" i="1"/>
  <c r="D177" i="1"/>
  <c r="C177" i="1"/>
  <c r="F176" i="1"/>
  <c r="F175" i="1"/>
  <c r="F174" i="1"/>
  <c r="F173" i="1"/>
  <c r="F172" i="1"/>
  <c r="F171" i="1"/>
  <c r="F170" i="1"/>
  <c r="F169" i="1"/>
  <c r="F177" i="1" s="1"/>
  <c r="E166" i="1"/>
  <c r="D166" i="1"/>
  <c r="C166" i="1"/>
  <c r="F165" i="1"/>
  <c r="F166" i="1" s="1"/>
  <c r="E163" i="1"/>
  <c r="E178" i="1" s="1"/>
  <c r="D163" i="1"/>
  <c r="D178" i="1" s="1"/>
  <c r="C163" i="1"/>
  <c r="C178" i="1" s="1"/>
  <c r="F162" i="1"/>
  <c r="F161" i="1"/>
  <c r="F163" i="1" s="1"/>
  <c r="F178" i="1" s="1"/>
  <c r="F160" i="1"/>
  <c r="F159" i="1"/>
  <c r="E155" i="1"/>
  <c r="D155" i="1"/>
  <c r="C155" i="1"/>
  <c r="C156" i="1" s="1"/>
  <c r="F154" i="1"/>
  <c r="F153" i="1"/>
  <c r="F155" i="1" s="1"/>
  <c r="F151" i="1"/>
  <c r="E151" i="1"/>
  <c r="D151" i="1"/>
  <c r="C151" i="1"/>
  <c r="F150" i="1"/>
  <c r="F149" i="1"/>
  <c r="F148" i="1"/>
  <c r="F147" i="1"/>
  <c r="F146" i="1"/>
  <c r="E144" i="1"/>
  <c r="E156" i="1" s="1"/>
  <c r="D144" i="1"/>
  <c r="D156" i="1" s="1"/>
  <c r="C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44" i="1" s="1"/>
  <c r="F156" i="1" s="1"/>
  <c r="F129" i="1"/>
  <c r="D126" i="1"/>
  <c r="C126" i="1"/>
  <c r="E125" i="1"/>
  <c r="D125" i="1"/>
  <c r="C125" i="1"/>
  <c r="F124" i="1"/>
  <c r="F123" i="1"/>
  <c r="F125" i="1" s="1"/>
  <c r="K121" i="1"/>
  <c r="E121" i="1"/>
  <c r="D121" i="1"/>
  <c r="C121" i="1"/>
  <c r="F120" i="1"/>
  <c r="F119" i="1"/>
  <c r="F118" i="1"/>
  <c r="F121" i="1" s="1"/>
  <c r="E115" i="1"/>
  <c r="D115" i="1"/>
  <c r="C115" i="1"/>
  <c r="F114" i="1"/>
  <c r="F113" i="1"/>
  <c r="F115" i="1" s="1"/>
  <c r="E111" i="1"/>
  <c r="E126" i="1" s="1"/>
  <c r="D111" i="1"/>
  <c r="C111" i="1"/>
  <c r="F110" i="1"/>
  <c r="F109" i="1"/>
  <c r="F108" i="1"/>
  <c r="F107" i="1"/>
  <c r="F106" i="1"/>
  <c r="F105" i="1"/>
  <c r="F111" i="1" s="1"/>
  <c r="E102" i="1"/>
  <c r="D102" i="1"/>
  <c r="C102" i="1"/>
  <c r="K101" i="1"/>
  <c r="F101" i="1"/>
  <c r="F100" i="1"/>
  <c r="F102" i="1" s="1"/>
  <c r="E98" i="1"/>
  <c r="D98" i="1"/>
  <c r="C98" i="1"/>
  <c r="F97" i="1"/>
  <c r="K96" i="1"/>
  <c r="F96" i="1"/>
  <c r="F95" i="1"/>
  <c r="F98" i="1" s="1"/>
  <c r="F126" i="1" s="1"/>
  <c r="E91" i="1"/>
  <c r="D91" i="1"/>
  <c r="C91" i="1"/>
  <c r="F90" i="1"/>
  <c r="F89" i="1"/>
  <c r="F88" i="1"/>
  <c r="F91" i="1" s="1"/>
  <c r="F87" i="1"/>
  <c r="F86" i="1"/>
  <c r="F85" i="1"/>
  <c r="F84" i="1"/>
  <c r="F83" i="1"/>
  <c r="E81" i="1"/>
  <c r="D81" i="1"/>
  <c r="C81" i="1"/>
  <c r="F80" i="1"/>
  <c r="F79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81" i="1" s="1"/>
  <c r="F44" i="1"/>
  <c r="E42" i="1"/>
  <c r="E92" i="1" s="1"/>
  <c r="D42" i="1"/>
  <c r="C42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42" i="1" s="1"/>
  <c r="E24" i="1"/>
  <c r="D24" i="1"/>
  <c r="D92" i="1" s="1"/>
  <c r="D184" i="1" s="1"/>
  <c r="C24" i="1"/>
  <c r="C92" i="1" s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24" i="1" s="1"/>
  <c r="F7" i="1"/>
  <c r="F6" i="1"/>
  <c r="F5" i="1"/>
  <c r="E188" i="1" l="1"/>
  <c r="F92" i="1"/>
  <c r="C184" i="1"/>
  <c r="E189" i="1"/>
  <c r="E181" i="1" s="1"/>
  <c r="F184" i="1" l="1"/>
  <c r="E182" i="1"/>
  <c r="E183" i="1" s="1"/>
  <c r="E184" i="1" s="1"/>
  <c r="F181" i="1"/>
  <c r="F182" i="1" s="1"/>
  <c r="F183" i="1" s="1"/>
</calcChain>
</file>

<file path=xl/sharedStrings.xml><?xml version="1.0" encoding="utf-8"?>
<sst xmlns="http://schemas.openxmlformats.org/spreadsheetml/2006/main" count="378" uniqueCount="331">
  <si>
    <r>
      <t xml:space="preserve">تقديرات مصاريف التسييرلمشروع ميزانية السنة المالية 2026 </t>
    </r>
    <r>
      <rPr>
        <b/>
        <sz val="24"/>
        <color rgb="FFFF0000"/>
        <rFont val="Times New Roman"/>
        <family val="1"/>
      </rPr>
      <t>(المقترح الثاني)</t>
    </r>
  </si>
  <si>
    <t>الرمز</t>
  </si>
  <si>
    <t>الـــــــعنـــــوان</t>
  </si>
  <si>
    <t>المبالغ المقبولة برسم سنة 2025</t>
  </si>
  <si>
    <t>المقترح الاول برسم سنة 2026</t>
  </si>
  <si>
    <t>المقترح الثاني برسم سنة 2026</t>
  </si>
  <si>
    <t>الزيادة أو النقصان</t>
  </si>
  <si>
    <t>ملاحــــــظـــــــــات</t>
  </si>
  <si>
    <t xml:space="preserve"> الباب 10 الخاص بالإدارة العامـــــــــــــــــــــــــــــــــــــــــــــــــة</t>
  </si>
  <si>
    <t xml:space="preserve"> البرنامج 10: أنشطة المجلس</t>
  </si>
  <si>
    <t>11.10.10.10.10</t>
  </si>
  <si>
    <t>تعويضات للرئيس ولذوي الحق من المستشارين</t>
  </si>
  <si>
    <t>12.10.10.10.10</t>
  </si>
  <si>
    <t xml:space="preserve"> مصاريف نقل الرئيس والمستشارين داخل المملكة</t>
  </si>
  <si>
    <t>13.10.10.10.10</t>
  </si>
  <si>
    <t xml:space="preserve"> مصاريف نقل الرئيس والمستشارين بالخارج transport  </t>
  </si>
  <si>
    <t>14.10.10.10.10</t>
  </si>
  <si>
    <t xml:space="preserve"> مصاريف تنقل الرئيس و المستشارين داخل المملكة déplacement</t>
  </si>
  <si>
    <t>15.10.10.10.10</t>
  </si>
  <si>
    <t xml:space="preserve"> مصاريف المهمة بالخارج للرئيس و المستشارين</t>
  </si>
  <si>
    <t>16.10.10.10.10</t>
  </si>
  <si>
    <t xml:space="preserve"> مصاريف تامين الأعضاء</t>
  </si>
  <si>
    <t>21.20.10.10.10</t>
  </si>
  <si>
    <t xml:space="preserve"> شراء عتاد صغير للتزيين</t>
  </si>
  <si>
    <t>22.20.10.10.10</t>
  </si>
  <si>
    <t xml:space="preserve"> اكتراء عتاد الحفلات</t>
  </si>
  <si>
    <t>23.20.10.10.10</t>
  </si>
  <si>
    <t xml:space="preserve"> شراء التحف الفنية و الهدايا لتسليم الجوائز المتعلقة بالاعياد الوطنية و الاحتفالات الرسمية</t>
  </si>
  <si>
    <t>24.20.10.10.10</t>
  </si>
  <si>
    <r>
      <t xml:space="preserve"> مصاريف</t>
    </r>
    <r>
      <rPr>
        <u/>
        <sz val="9"/>
        <rFont val="Times New Roman"/>
        <family val="1"/>
      </rPr>
      <t xml:space="preserve"> الإقامة و الإطعام و الاستقبال</t>
    </r>
    <r>
      <rPr>
        <sz val="9"/>
        <rFont val="Times New Roman"/>
        <family val="1"/>
      </rPr>
      <t xml:space="preserve"> المتعلقة بالاعياد الوطنية و الاحتفالات الرسمية</t>
    </r>
  </si>
  <si>
    <t>25.20.10.10.10</t>
  </si>
  <si>
    <t>مصاريف التنشيط التقافي و الفني المتعلقة بالاعياد الوطنية و الاحتفالات الرسمية</t>
  </si>
  <si>
    <t>51.50.10.10.10</t>
  </si>
  <si>
    <t xml:space="preserve"> اشتراك في الجرائد الرسمية و الجرائد و المجلات</t>
  </si>
  <si>
    <t>54.50.10.10.10</t>
  </si>
  <si>
    <t xml:space="preserve"> شراء وثائق مختلفة</t>
  </si>
  <si>
    <t>55.50.10.10.10</t>
  </si>
  <si>
    <t xml:space="preserve"> الاشتراك في شبكات الماء و الكهرباء (مصاريف الإشتراك ووضع العدادات..)</t>
  </si>
  <si>
    <t>61.60.10.10.10</t>
  </si>
  <si>
    <r>
      <t xml:space="preserve"> مصاريف </t>
    </r>
    <r>
      <rPr>
        <u/>
        <sz val="9"/>
        <rFont val="Times New Roman"/>
        <family val="1"/>
      </rPr>
      <t>الاستقبال</t>
    </r>
    <r>
      <rPr>
        <sz val="9"/>
        <rFont val="Times New Roman"/>
        <family val="1"/>
      </rPr>
      <t xml:space="preserve"> المتعلقة بالندوات و المناظرات و التداريب</t>
    </r>
  </si>
  <si>
    <t>62.60.10.10.10</t>
  </si>
  <si>
    <r>
      <t xml:space="preserve"> مصاريف </t>
    </r>
    <r>
      <rPr>
        <u/>
        <sz val="9"/>
        <rFont val="Times New Roman"/>
        <family val="1"/>
      </rPr>
      <t>الإيواء و الإطعام</t>
    </r>
    <r>
      <rPr>
        <sz val="9"/>
        <rFont val="Times New Roman"/>
        <family val="1"/>
      </rPr>
      <t xml:space="preserve"> المتعلقة بالندوات و المناظرات و التداريب</t>
    </r>
  </si>
  <si>
    <t>63.60.10.10.10</t>
  </si>
  <si>
    <t xml:space="preserve"> مصاريف النقل  المتعلقة بتنظيم الندوات و المناظرات Transport   </t>
  </si>
  <si>
    <t>64.60.10.10.10</t>
  </si>
  <si>
    <t xml:space="preserve"> لوازم و طبع fournitur et impression   </t>
  </si>
  <si>
    <t>68.60.10.10.10</t>
  </si>
  <si>
    <t xml:space="preserve"> مصاريف التنشيط في مجال الإدارة العامة</t>
  </si>
  <si>
    <t xml:space="preserve"> مجموع البرنامج 10</t>
  </si>
  <si>
    <t xml:space="preserve"> البرنامج 20 : الأنشطة المتعلقة بتسيير الموظفيـــــــــــــن</t>
  </si>
  <si>
    <t>11.10.20.20.10</t>
  </si>
  <si>
    <t xml:space="preserve"> الرواتب و التعويضات القارة للموظفين الرسميين و مثلائهم</t>
  </si>
  <si>
    <t>14.10.20.20.10</t>
  </si>
  <si>
    <t xml:space="preserve"> أجور الأعوان العرضيين</t>
  </si>
  <si>
    <t>21.20.20.20.10</t>
  </si>
  <si>
    <t xml:space="preserve"> تعويضات عن الأشغال الإضافية</t>
  </si>
  <si>
    <t>22.20.20.20.10</t>
  </si>
  <si>
    <t xml:space="preserve"> تعويضات عن الصندوق (خاصة بشسيعي المداخيل والمصاريف) </t>
  </si>
  <si>
    <t>24.20.20.20.10</t>
  </si>
  <si>
    <t xml:space="preserve"> التعويضات عن الأشغال الشاقة و الموسخة</t>
  </si>
  <si>
    <t>26.20.20.20.10</t>
  </si>
  <si>
    <t>تعويضات عن المسؤولية</t>
  </si>
  <si>
    <t>31.30.20.20.10</t>
  </si>
  <si>
    <t xml:space="preserve"> مساهمة أرباب العمل في الصندوق المغربي للتقاعد</t>
  </si>
  <si>
    <t>32.30.20.20.10</t>
  </si>
  <si>
    <t>المساهمات في النظام الجماعي لمنح رواتب التقاعد RCAR</t>
  </si>
  <si>
    <t>33.30.20.20.10</t>
  </si>
  <si>
    <t xml:space="preserve"> المساهمات في منظمات الاحتياط الاجتماعي cnops</t>
  </si>
  <si>
    <t>34.30.20.20.10</t>
  </si>
  <si>
    <t xml:space="preserve">التعويض عن الولادة </t>
  </si>
  <si>
    <t>35.30.20.20.10</t>
  </si>
  <si>
    <t xml:space="preserve"> تامين الموظفين و الأعوان</t>
  </si>
  <si>
    <t>38.30.20.20.10</t>
  </si>
  <si>
    <t>لباس الأعوان المستحقين</t>
  </si>
  <si>
    <t>41.40.20.20.10</t>
  </si>
  <si>
    <t xml:space="preserve"> مصاريف التنقل داخل المملكة ( الموظفين)</t>
  </si>
  <si>
    <t>42.40.20.20.10</t>
  </si>
  <si>
    <t>مصاريف المهمة بالخارج   ( الموظفين)</t>
  </si>
  <si>
    <t>43.40.20.20.10</t>
  </si>
  <si>
    <t xml:space="preserve"> مصاريف النقل داخل المملكة  ( الموظفين)</t>
  </si>
  <si>
    <t xml:space="preserve">مجموع البرنامج 20 </t>
  </si>
  <si>
    <t xml:space="preserve"> البرنامج 30 : الأنشطة المتعلقة بوسائل التسيير الأخــــــــــــــــــــــــــــرى</t>
  </si>
  <si>
    <t>11.10.30.30.10</t>
  </si>
  <si>
    <t>اكتراء بنايات إدارية</t>
  </si>
  <si>
    <t>ANNEXE AZROU</t>
  </si>
  <si>
    <t>13.10.30.30.10</t>
  </si>
  <si>
    <t xml:space="preserve"> اكتراء أراضي</t>
  </si>
  <si>
    <t>325000 T.DOMANIALS</t>
  </si>
  <si>
    <t>14.10.30.30.10</t>
  </si>
  <si>
    <t xml:space="preserve"> اكتراء آليات النقل و اليات أخرى</t>
  </si>
  <si>
    <t>21.20.30.30.10</t>
  </si>
  <si>
    <t xml:space="preserve"> الصيانة و المحافظة على البنايات الإدارية   </t>
  </si>
  <si>
    <t>23.20.30.30.10</t>
  </si>
  <si>
    <t xml:space="preserve"> الصيانة و الإصلاح الاعتيادي للعتاد المعلوماتي</t>
  </si>
  <si>
    <t>24.20.30.30.10</t>
  </si>
  <si>
    <t xml:space="preserve"> الصيانة الاعتيادية لعتاد وأ ثات المكاتب</t>
  </si>
  <si>
    <t>25.20.30.30.10</t>
  </si>
  <si>
    <t xml:space="preserve"> الصيانة الاعتيادية لشبكة الهاتف و الماء و الكهرباء</t>
  </si>
  <si>
    <t>26.20.30.30.10</t>
  </si>
  <si>
    <t>الصيانة الإعتيادية للعتاد التقني</t>
  </si>
  <si>
    <t>31.30.30.30.10</t>
  </si>
  <si>
    <t xml:space="preserve"> لوازم المكتب ، مواد الطباعة ، أوراق و مطبوعات </t>
  </si>
  <si>
    <t>32.30.30.30.10</t>
  </si>
  <si>
    <t xml:space="preserve"> لوازم العتاد التقني و المعلوماتي </t>
  </si>
  <si>
    <t>41.40.30.30.10</t>
  </si>
  <si>
    <t xml:space="preserve"> شراء الوقود و الزيوت لمرآب السيارات والآليات </t>
  </si>
  <si>
    <t>42.40.30.30.10</t>
  </si>
  <si>
    <t xml:space="preserve"> قطع الغيار و الاطارات المطاطية للسيارات و الآليات</t>
  </si>
  <si>
    <t>43.40.30.30.10</t>
  </si>
  <si>
    <t>صيانة و اصلاح السيارات و الاليات</t>
  </si>
  <si>
    <t>44.40.30.30.10</t>
  </si>
  <si>
    <t xml:space="preserve"> مصاريف تامين السيارات و الآليات </t>
  </si>
  <si>
    <t>45.40.30.30.10</t>
  </si>
  <si>
    <t>الضريبة الخاصة على السيارات</t>
  </si>
  <si>
    <t>51.50.30.30.10</t>
  </si>
  <si>
    <t xml:space="preserve"> شراء المواد الخام من المقالع</t>
  </si>
  <si>
    <t>52.50.30.30.10</t>
  </si>
  <si>
    <t xml:space="preserve"> شراء الإسمنت و الأرصفة و الزليج</t>
  </si>
  <si>
    <t>54.50.30.30.10</t>
  </si>
  <si>
    <t xml:space="preserve"> شراء مواد حديدية وقوادس وجامع المياه</t>
  </si>
  <si>
    <t>56.50.30.30.10</t>
  </si>
  <si>
    <t xml:space="preserve"> شراء الصباغة </t>
  </si>
  <si>
    <t>57.50.30.30.10</t>
  </si>
  <si>
    <t xml:space="preserve"> شراء اللوازم الصحية و مواد الترصيص</t>
  </si>
  <si>
    <t>58.50.30.30.10</t>
  </si>
  <si>
    <t xml:space="preserve"> شراء العتاد الكهربائي الصغير</t>
  </si>
  <si>
    <t>60.50.30.30.10</t>
  </si>
  <si>
    <t xml:space="preserve"> شراء الجير</t>
  </si>
  <si>
    <t>61.60.30.30.10</t>
  </si>
  <si>
    <t xml:space="preserve"> شراء مواد الصيانة المنزلية PEM </t>
  </si>
  <si>
    <t>62.60.30.30.10</t>
  </si>
  <si>
    <t xml:space="preserve"> شراء المواد المطهرة PD  </t>
  </si>
  <si>
    <t>63.60.30.30.10</t>
  </si>
  <si>
    <t>شراء مواد بلاستيكية</t>
  </si>
  <si>
    <t>71.70.30.30.10</t>
  </si>
  <si>
    <t>مصاريف تغدية الحيوانات و اسراجها</t>
  </si>
  <si>
    <t>81.80.30.30.10</t>
  </si>
  <si>
    <t>دراسات عامة</t>
  </si>
  <si>
    <t>84.80.30.30.10</t>
  </si>
  <si>
    <t>أتعاب</t>
  </si>
  <si>
    <t>المحامي + المفوض القضائي</t>
  </si>
  <si>
    <t>86.80.30.30.10</t>
  </si>
  <si>
    <t>مصاريف تهييء لوائح أجور الموظفين من طرف مؤسسات أخرء</t>
  </si>
  <si>
    <t>90.90.30.30.10</t>
  </si>
  <si>
    <t>مصاريف مختلفة للخدمات الرقمية</t>
  </si>
  <si>
    <t>إيواء الموقع الإلكتروني  للجماعة</t>
  </si>
  <si>
    <t>91.90.30.30.10</t>
  </si>
  <si>
    <t xml:space="preserve"> مستحقات استهلاك الكهرباء للمرافق الإدارية</t>
  </si>
  <si>
    <t>92.90.30.30.10</t>
  </si>
  <si>
    <t xml:space="preserve"> مستحقات استهلاك الماء للمرافق الإدارية</t>
  </si>
  <si>
    <t>94.90.30.30.10</t>
  </si>
  <si>
    <t xml:space="preserve"> رسوم و مستحقات المواصلات اللاسلكية (خدمات أنترنت وهواتف نقالة وفاكس..)</t>
  </si>
  <si>
    <t>95.90.30.30.10</t>
  </si>
  <si>
    <t xml:space="preserve"> رسوم بريدية و مصاريف المراسلات</t>
  </si>
  <si>
    <t>96.90.30.30.10</t>
  </si>
  <si>
    <t xml:space="preserve"> التامين عن الحريق و عن المسؤولية المدنية</t>
  </si>
  <si>
    <t>97.90.30.30.10</t>
  </si>
  <si>
    <t xml:space="preserve"> إعلانات، ادراجات و مصاريف النشر</t>
  </si>
  <si>
    <t>مجموع البرنامج 30</t>
  </si>
  <si>
    <t>البرنامج 40  : النشاطات المالية المتعلقة بتسديد الديون</t>
  </si>
  <si>
    <t>11.10.40.40.10</t>
  </si>
  <si>
    <t xml:space="preserve"> فوائد القرض البرنامج الاولي لمشاريع التطهير السائل و إعادة استعمال المياه العادمة المعالجة و الماء الصالح للشرب بأكادير الكبير</t>
  </si>
  <si>
    <t>بناء على جداول صتدوق التجهبز الجماعي</t>
  </si>
  <si>
    <t>12.10.40.40.10</t>
  </si>
  <si>
    <t xml:space="preserve"> فوائد القرض رقم 2007/01 </t>
  </si>
  <si>
    <t>13.10.40.40.10</t>
  </si>
  <si>
    <t xml:space="preserve"> فوائد القرض رقم 01/2006</t>
  </si>
  <si>
    <t>14.10.40.40.10</t>
  </si>
  <si>
    <t>فوائد قرض التأهيل الحضري الشطر 2</t>
  </si>
  <si>
    <t>15.10.40.40.10</t>
  </si>
  <si>
    <t>فوائد قرض التأهيل الحضري الشطر 3</t>
  </si>
  <si>
    <t>16.10.40.40.10</t>
  </si>
  <si>
    <t>فوائد القرض أشغال التهيئة الحضرية الشطر 4</t>
  </si>
  <si>
    <t>21.20.40.40.10</t>
  </si>
  <si>
    <t>سداد فوائد التأخير</t>
  </si>
  <si>
    <t>22.20.40.40.10</t>
  </si>
  <si>
    <t>عمولات الالتزام</t>
  </si>
  <si>
    <t>مجموع البرنامج 40</t>
  </si>
  <si>
    <t>مجموع الباب 10 [ الإدارة العامة ]</t>
  </si>
  <si>
    <t>الــــــــــــــباب 20: مــــــــــــجال الشــــــــــــؤون الإجتمـــــــــاعية</t>
  </si>
  <si>
    <t>البرنامج 10 : المساعدة الإجتماعية</t>
  </si>
  <si>
    <t>11.10.10.10.20</t>
  </si>
  <si>
    <t xml:space="preserve"> إعانات مقدمة لجمعيات الأعمال الاجتماعية للموظفين </t>
  </si>
  <si>
    <t>اتفاقية</t>
  </si>
  <si>
    <t>متعاقد معها</t>
  </si>
  <si>
    <t>الدعم المباشر</t>
  </si>
  <si>
    <t>13.10.10.10.20</t>
  </si>
  <si>
    <t>مساعدات و دعم الجمعيات (النشاط الإجتماعي)</t>
  </si>
  <si>
    <t xml:space="preserve"> بما فيها المتعاقد معها والمقترحة للتعاقد</t>
  </si>
  <si>
    <t>25.20.10.10.20</t>
  </si>
  <si>
    <t>شراء مواد غدائية لأهداف انسانية</t>
  </si>
  <si>
    <t>البرنامج 20 : مساعدات للرياضة والإستجمام</t>
  </si>
  <si>
    <t>11.10.20.20.20</t>
  </si>
  <si>
    <t xml:space="preserve"> إعانات للجمعيات الرياضية</t>
  </si>
  <si>
    <t>بما فيها الفرق والجمعيات الرياضية المتعاقد معها</t>
  </si>
  <si>
    <t>24.20.20.20.20</t>
  </si>
  <si>
    <t xml:space="preserve"> شراء لوازم الرياضة</t>
  </si>
  <si>
    <t>مجموع البرنامج 20</t>
  </si>
  <si>
    <t>البرنامج 30 : العلاجات الأساسية والمحافظة على الصحة</t>
  </si>
  <si>
    <t>11.10.30.30.20</t>
  </si>
  <si>
    <t xml:space="preserve"> شراء المواد الصحية للمكاتب الصحية البلدية</t>
  </si>
  <si>
    <t>13.10.30.30.20</t>
  </si>
  <si>
    <t xml:space="preserve"> شراء مواد إبادة الفئران</t>
  </si>
  <si>
    <t>14.10.30.30.20</t>
  </si>
  <si>
    <t xml:space="preserve"> شراء المبيدات للطفيليات و الحشرات</t>
  </si>
  <si>
    <t>15.10.30.30.20</t>
  </si>
  <si>
    <t xml:space="preserve"> شراء عتاد صغير للمكاتب البلدية الصحية </t>
  </si>
  <si>
    <t>21.20.30.30.20</t>
  </si>
  <si>
    <t xml:space="preserve"> شراء مواد التلقيح</t>
  </si>
  <si>
    <t>22.20.30.30.20</t>
  </si>
  <si>
    <t>شراء عتاد صغير للتلقيح</t>
  </si>
  <si>
    <t xml:space="preserve">البرنامج 50 : التعلـــيم الإبــــتدائــي </t>
  </si>
  <si>
    <t>11.10.50.50.20</t>
  </si>
  <si>
    <t xml:space="preserve"> شراء لوازم مدرسية</t>
  </si>
  <si>
    <t>12.10.50.50.20</t>
  </si>
  <si>
    <t xml:space="preserve"> شراء الكتب لمنح الجوائز</t>
  </si>
  <si>
    <t>مجموع البرنامج 50</t>
  </si>
  <si>
    <t>البرنامج 60 : التعلـــيم الثانوي</t>
  </si>
  <si>
    <t>البرنامج 80 : الثقافة والفنون الجميلة</t>
  </si>
  <si>
    <t>13.10.80.80.20</t>
  </si>
  <si>
    <t>الصيانة الاعتيادية للبنايات في مجال الثقافة والفنون الجميلة</t>
  </si>
  <si>
    <t>14.10.80.80.20</t>
  </si>
  <si>
    <t xml:space="preserve"> تسفير الكتب و السجلات المختلفة</t>
  </si>
  <si>
    <t>71.70.80.80.20</t>
  </si>
  <si>
    <r>
      <t xml:space="preserve">منح لصالح </t>
    </r>
    <r>
      <rPr>
        <u/>
        <sz val="14"/>
        <rFont val="Times New Roman"/>
        <family val="1"/>
      </rPr>
      <t>الجمعيات الثقافية</t>
    </r>
  </si>
  <si>
    <t>مجموع البرنامج 80</t>
  </si>
  <si>
    <t>البرنامج 90 : الأنشــــــطة الــديــــنيــــــة</t>
  </si>
  <si>
    <t>21.20.90.90.20</t>
  </si>
  <si>
    <t xml:space="preserve"> شراء مواد البناء</t>
  </si>
  <si>
    <t>DALETTES</t>
  </si>
  <si>
    <t>22.20.90.90.20</t>
  </si>
  <si>
    <t>الصيانة و الاصلاح الاعتيادي للمقابر</t>
  </si>
  <si>
    <t xml:space="preserve">مجموع البرنامج 90 </t>
  </si>
  <si>
    <t>مجموع الباب 20: [مجال الشؤون الإجتماعية ]</t>
  </si>
  <si>
    <t>الباب 30 : مجال الشؤون التقنية</t>
  </si>
  <si>
    <t>البرنامج 10 : التعمير السكن والمحافظة على البيئة</t>
  </si>
  <si>
    <t>11.10.10.10.30</t>
  </si>
  <si>
    <t xml:space="preserve"> شراء الأ شجار و الأغراس  </t>
  </si>
  <si>
    <t>12.10.10.10.30</t>
  </si>
  <si>
    <t>شراء البذور والأزهار للمغارس والمشاتل</t>
  </si>
  <si>
    <t>13.10.10.10.30</t>
  </si>
  <si>
    <t xml:space="preserve"> شراء الأ سمدة</t>
  </si>
  <si>
    <t>14.10.10.10.30</t>
  </si>
  <si>
    <t xml:space="preserve"> شراء عتاد صغير للتشوير</t>
  </si>
  <si>
    <t>PLAQUES DE SIGNALISATION</t>
  </si>
  <si>
    <t>15.10.10.10.30</t>
  </si>
  <si>
    <t>شراء شارات لترقيم العمارات</t>
  </si>
  <si>
    <t>16.10.10.10.30</t>
  </si>
  <si>
    <t>شراء شارات أسماء الشوارع</t>
  </si>
  <si>
    <t>17.10.10.10.30</t>
  </si>
  <si>
    <t xml:space="preserve"> شراء عتاد صغير</t>
  </si>
  <si>
    <t>21.20.10.10.30</t>
  </si>
  <si>
    <t xml:space="preserve"> الصيانة الاعتيادية للمناطق الخضراء و الحدائق  </t>
  </si>
  <si>
    <t>22.20.10.10.30</t>
  </si>
  <si>
    <t>صيانة الساحات العمومية و المنتزهات و مرافق السيارات و المزابل العمومية</t>
  </si>
  <si>
    <t>24.20.10.10.30</t>
  </si>
  <si>
    <t>صيانة مجاري المياه المستعملة</t>
  </si>
  <si>
    <t>25.20.10.10.30</t>
  </si>
  <si>
    <t xml:space="preserve"> الصيانة الاعتيادية للطرقات</t>
  </si>
  <si>
    <t>28.20.10.10.30</t>
  </si>
  <si>
    <t xml:space="preserve"> صيانة المنشات الرياضية </t>
  </si>
  <si>
    <t>29.20.10.10.30</t>
  </si>
  <si>
    <t>صيانة منشآت الماء الصالح للشرب</t>
  </si>
  <si>
    <t>30.20.10.10.30</t>
  </si>
  <si>
    <t>صيانة منشآت الانارة العمومية</t>
  </si>
  <si>
    <t>البرنامج 20 : الإنارة العمــــــــــــــــــــوميــــة</t>
  </si>
  <si>
    <t>11.10.20.20.30</t>
  </si>
  <si>
    <r>
      <t xml:space="preserve">العناية و الاصلاح الاعتيادي </t>
    </r>
    <r>
      <rPr>
        <u/>
        <sz val="11"/>
        <rFont val="Times New Roman"/>
        <family val="1"/>
      </rPr>
      <t>لشبكات التوزيع و منشات الانارة</t>
    </r>
  </si>
  <si>
    <t>12.10.20.20.30</t>
  </si>
  <si>
    <t xml:space="preserve">  الصيانة الإعتيادية لمنشات الانارة العمومية</t>
  </si>
  <si>
    <t>13.10.20.20.30</t>
  </si>
  <si>
    <t xml:space="preserve">  الصيانة الإعتيادية للمولدات ومحطات التحويل و الصفائح الشمسية</t>
  </si>
  <si>
    <t>14.10.20.20.30</t>
  </si>
  <si>
    <t xml:space="preserve"> شراء عتاد الصيانة للإنارة العمومية</t>
  </si>
  <si>
    <t>21.20.20.20.30</t>
  </si>
  <si>
    <t xml:space="preserve"> مستحقات الإنارةالعمومية</t>
  </si>
  <si>
    <t>الزيادة = توسيع الشبكة + نفاذ المخزون من الشيات</t>
  </si>
  <si>
    <t>البرنامج 30 : نقط الماء</t>
  </si>
  <si>
    <t>11.10.30.30.30</t>
  </si>
  <si>
    <t xml:space="preserve"> مستحقات  نقط الماءالعمومي</t>
  </si>
  <si>
    <t>12.10.30.30.30</t>
  </si>
  <si>
    <t xml:space="preserve">  شراء عتاد الصيانة  لنقط الماء</t>
  </si>
  <si>
    <t>مجموع الباب 30 : [مجال الشؤون التقنية ]</t>
  </si>
  <si>
    <t>الباب 50 : مجال الدعــــــــــــــــــــــــــــــــــــــــــــــــــم</t>
  </si>
  <si>
    <t>البرنامج 10 : دعــم أنـــشطة مختلفة</t>
  </si>
  <si>
    <t>11.10.10.10.50</t>
  </si>
  <si>
    <t>سداد للخواص</t>
  </si>
  <si>
    <t>إرجاع الرسوم المتحصل عليها للملزمين والتي تم إستخلاصها بشكل زائد</t>
  </si>
  <si>
    <t>12.10.10.10.50</t>
  </si>
  <si>
    <t>سداد للمقاولات</t>
  </si>
  <si>
    <t>21.20.10.10.50</t>
  </si>
  <si>
    <t>مصاريف تنفيذ الأحكام القضائية و اتفاقيات الصلح</t>
  </si>
  <si>
    <t>23.20.10.10.50</t>
  </si>
  <si>
    <t xml:space="preserve"> صوائر المسطرة و إقامة الدعاوي   </t>
  </si>
  <si>
    <t>تشطير الاحكام</t>
  </si>
  <si>
    <t>مجموع البرنامج 10</t>
  </si>
  <si>
    <t>البرنامج 20 : الدعم خلال المصاريف الطارئة</t>
  </si>
  <si>
    <t>11.10.20.20.50</t>
  </si>
  <si>
    <t>الدعم خلال المصاريف الطارئة: الموظفين</t>
  </si>
  <si>
    <t>البرنامج 40 : مساهمات في دفــــعــــات</t>
  </si>
  <si>
    <t>52.50.40.40.50</t>
  </si>
  <si>
    <t>دفعات لفائدة مجموعة الجماعات الترابية أكادير الكبير للبيئة و التنمية المستدامة من أجل المطرح العمومي للنفايات</t>
  </si>
  <si>
    <t>حصة 2026</t>
  </si>
  <si>
    <t>53.50.40.40.50</t>
  </si>
  <si>
    <t>دفعة لفائدة مجموعة الجماعات "سوس - ماسة للتوزيع"</t>
  </si>
  <si>
    <t>54.50.40.40.50</t>
  </si>
  <si>
    <r>
      <t xml:space="preserve">دفعة لفائدة مجموعة الجماعات الترابية أكادير الكبير </t>
    </r>
    <r>
      <rPr>
        <u/>
        <sz val="9"/>
        <color theme="1"/>
        <rFont val="Showcard Gothic"/>
        <family val="5"/>
      </rPr>
      <t xml:space="preserve">للبيئة و التنمية المستدامة </t>
    </r>
    <r>
      <rPr>
        <sz val="9"/>
        <color theme="1"/>
        <rFont val="Showcard Gothic"/>
        <family val="5"/>
      </rPr>
      <t>لتدبير مرفق النفايات المنزلية والمشابهة لها</t>
    </r>
  </si>
  <si>
    <t xml:space="preserve">مساهمتي 2025 و 2026 </t>
  </si>
  <si>
    <t>55.50.40.40.50</t>
  </si>
  <si>
    <r>
      <t xml:space="preserve">دفعة لفائدة مجموعة الجماعات الترابية أكادير الكبير </t>
    </r>
    <r>
      <rPr>
        <u/>
        <sz val="9"/>
        <color theme="1"/>
        <rFont val="Showcard Gothic"/>
        <family val="5"/>
      </rPr>
      <t>للنقل و التنقلات</t>
    </r>
    <r>
      <rPr>
        <sz val="9"/>
        <color theme="1"/>
        <rFont val="Showcard Gothic"/>
        <family val="5"/>
      </rPr>
      <t xml:space="preserve"> الحضرية</t>
    </r>
  </si>
  <si>
    <t>56.50.40.40.50</t>
  </si>
  <si>
    <t>دفعة لفائدة مجموعة الجماعات الترابية أكادير الكبير "التضامن السوسية" لتدبير مرفق  حفظ الصحة و المقبرة بين الجمعاتية</t>
  </si>
  <si>
    <t>57.50.40.40.50</t>
  </si>
  <si>
    <t>دفعة لفائدة مجموعة الجماعات الترابية أكادير الكبير "التضامن السوسية" التدبير مرفق  حفظ الصحة و المقبرة بين الجمعاتية</t>
  </si>
  <si>
    <t>61.60.40.40.50</t>
  </si>
  <si>
    <t xml:space="preserve">دفعات لفائدة الشركات الخاصة نظير الخدمات التي تسديها للجماعات الترابية  </t>
  </si>
  <si>
    <t>69.60.40.40.50</t>
  </si>
  <si>
    <t>مدفوع لفائدة الجمعية المغربية لرؤساء مجالس الجماعات</t>
  </si>
  <si>
    <t>مجموع الباب 50 : [ مجال الدعم ]</t>
  </si>
  <si>
    <t>الباب 60 : مجال اندماج النتائج</t>
  </si>
  <si>
    <t>البرنامج 10 : النتــــــــــــــائج</t>
  </si>
  <si>
    <t>10.10.10.10.60</t>
  </si>
  <si>
    <t>دفعات الفائض للجزء الثاني من الميزانية</t>
  </si>
  <si>
    <t>مجموع الباب  60 [ إندماج النتائج]</t>
  </si>
  <si>
    <t>مجـــــــــموع المصـــــاريف</t>
  </si>
  <si>
    <t xml:space="preserve">مجموع مقترحات مداخيل ميزانية التسيير </t>
  </si>
  <si>
    <t>A</t>
  </si>
  <si>
    <t>مجموع  مقترحات مصاريف ميزانية التسيير  (مجموع الأبواب من 10 إلى50)</t>
  </si>
  <si>
    <t>B</t>
  </si>
  <si>
    <t>الفائض التقديري للسنة المالية 2026</t>
  </si>
  <si>
    <t>A-B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</si>
</sst>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1" x14ac:knownFonts="1">
    <font>
      <sz val="11"/>
      <color theme="1"/>
      <name val="Calibri"/>
      <family val="2"/>
      <scheme val="minor"/>
    </font>
    <font>
      <b/>
      <sz val="22"/>
      <color indexed="8"/>
      <name val="Times New Roman"/>
      <family val="1"/>
    </font>
    <font>
      <b/>
      <sz val="24"/>
      <color rgb="FFFF0000"/>
      <name val="Times New Roman"/>
      <family val="1"/>
    </font>
    <font>
      <b/>
      <i/>
      <u/>
      <sz val="22"/>
      <color theme="1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b/>
      <sz val="14"/>
      <color theme="1"/>
      <name val="Times New Roman"/>
      <family val="1"/>
    </font>
    <font>
      <u/>
      <sz val="9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8"/>
      <color theme="1"/>
      <name val="Calibri"/>
      <family val="2"/>
      <scheme val="minor"/>
    </font>
    <font>
      <sz val="1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2"/>
      <color theme="1"/>
      <name val="Times New Roman"/>
      <family val="1"/>
    </font>
    <font>
      <u/>
      <sz val="14"/>
      <name val="Times New Roman"/>
      <family val="1"/>
    </font>
    <font>
      <sz val="8"/>
      <color theme="1"/>
      <name val="Times New Roman"/>
      <family val="1"/>
    </font>
    <font>
      <u/>
      <sz val="11"/>
      <name val="Times New Roman"/>
      <family val="1"/>
    </font>
    <font>
      <b/>
      <sz val="10"/>
      <name val="Times New Roman"/>
      <family val="1"/>
    </font>
    <font>
      <sz val="9"/>
      <color theme="1"/>
      <name val="Showcard Gothic"/>
      <family val="5"/>
    </font>
    <font>
      <u/>
      <sz val="9"/>
      <color theme="1"/>
      <name val="Showcard Gothic"/>
      <family val="5"/>
    </font>
    <font>
      <b/>
      <sz val="18"/>
      <name val="Arial"/>
      <family val="2"/>
    </font>
    <font>
      <b/>
      <sz val="9"/>
      <name val="Arial Rounded MT Bold"/>
      <family val="2"/>
    </font>
    <font>
      <sz val="8"/>
      <name val="Arabic Transparent"/>
      <charset val="178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</font>
    <font>
      <sz val="18"/>
      <name val="Calibri"/>
      <family val="2"/>
    </font>
    <font>
      <b/>
      <sz val="16"/>
      <color theme="1"/>
      <name val="Calibri"/>
      <family val="2"/>
    </font>
    <font>
      <b/>
      <sz val="20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lightGray">
        <fgColor indexed="22"/>
        <bgColor indexed="29"/>
      </patternFill>
    </fill>
    <fill>
      <patternFill patternType="lightGray">
        <fgColor indexed="22"/>
        <bgColor theme="6" tint="-0.249977111117893"/>
      </patternFill>
    </fill>
    <fill>
      <patternFill patternType="lightGray">
        <bgColor indexed="9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 readingOrder="2"/>
    </xf>
    <xf numFmtId="4" fontId="10" fillId="6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4" fontId="16" fillId="7" borderId="1" xfId="0" applyNumberFormat="1" applyFont="1" applyFill="1" applyBorder="1" applyAlignment="1">
      <alignment horizontal="center" vertical="center" wrapText="1"/>
    </xf>
    <xf numFmtId="10" fontId="12" fillId="7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" fontId="10" fillId="0" borderId="1" xfId="0" applyNumberFormat="1" applyFont="1" applyBorder="1" applyAlignment="1">
      <alignment horizontal="right" vertical="center" wrapText="1" readingOrder="2"/>
    </xf>
    <xf numFmtId="4" fontId="18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 readingOrder="2"/>
    </xf>
    <xf numFmtId="0" fontId="20" fillId="5" borderId="1" xfId="0" applyFont="1" applyFill="1" applyBorder="1" applyAlignment="1">
      <alignment horizontal="center" vertical="center" wrapText="1"/>
    </xf>
    <xf numFmtId="0" fontId="21" fillId="0" borderId="1" xfId="0" applyFont="1" applyBorder="1"/>
    <xf numFmtId="4" fontId="22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 wrapText="1" readingOrder="2"/>
    </xf>
    <xf numFmtId="10" fontId="24" fillId="7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" fontId="16" fillId="8" borderId="1" xfId="0" applyNumberFormat="1" applyFont="1" applyFill="1" applyBorder="1" applyAlignment="1">
      <alignment horizontal="center" vertical="center" wrapText="1"/>
    </xf>
    <xf numFmtId="4" fontId="24" fillId="8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4" fontId="16" fillId="9" borderId="2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right" vertical="center" wrapText="1" readingOrder="2"/>
    </xf>
    <xf numFmtId="49" fontId="12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4" fontId="16" fillId="6" borderId="2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 wrapText="1" readingOrder="2"/>
    </xf>
    <xf numFmtId="4" fontId="11" fillId="2" borderId="1" xfId="0" applyNumberFormat="1" applyFont="1" applyFill="1" applyBorder="1" applyAlignment="1">
      <alignment horizontal="center" vertical="center"/>
    </xf>
    <xf numFmtId="0" fontId="25" fillId="0" borderId="0" xfId="0" applyFont="1"/>
    <xf numFmtId="4" fontId="10" fillId="6" borderId="1" xfId="0" applyNumberFormat="1" applyFont="1" applyFill="1" applyBorder="1" applyAlignment="1">
      <alignment horizontal="right" vertical="center" wrapText="1" readingOrder="2"/>
    </xf>
    <xf numFmtId="49" fontId="27" fillId="0" borderId="1" xfId="0" applyNumberFormat="1" applyFont="1" applyBorder="1" applyAlignment="1">
      <alignment horizontal="center" vertical="center" wrapText="1"/>
    </xf>
    <xf numFmtId="4" fontId="12" fillId="8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4" fontId="29" fillId="8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 wrapText="1" readingOrder="2"/>
    </xf>
    <xf numFmtId="0" fontId="5" fillId="4" borderId="1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 readingOrder="2"/>
    </xf>
    <xf numFmtId="4" fontId="20" fillId="6" borderId="1" xfId="0" applyNumberFormat="1" applyFont="1" applyFill="1" applyBorder="1" applyAlignment="1">
      <alignment horizontal="center" vertical="center"/>
    </xf>
    <xf numFmtId="4" fontId="32" fillId="10" borderId="1" xfId="0" applyNumberFormat="1" applyFont="1" applyFill="1" applyBorder="1" applyAlignment="1">
      <alignment horizontal="left" vertical="center"/>
    </xf>
    <xf numFmtId="4" fontId="16" fillId="10" borderId="1" xfId="0" applyNumberFormat="1" applyFont="1" applyFill="1" applyBorder="1" applyAlignment="1">
      <alignment horizontal="center" vertical="center"/>
    </xf>
    <xf numFmtId="4" fontId="6" fillId="10" borderId="1" xfId="0" applyNumberFormat="1" applyFont="1" applyFill="1" applyBorder="1" applyAlignment="1">
      <alignment horizontal="center" vertical="center"/>
    </xf>
    <xf numFmtId="4" fontId="33" fillId="10" borderId="1" xfId="0" applyNumberFormat="1" applyFont="1" applyFill="1" applyBorder="1" applyAlignment="1">
      <alignment horizontal="center" vertical="center"/>
    </xf>
    <xf numFmtId="49" fontId="34" fillId="1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5" fillId="0" borderId="0" xfId="0" applyFont="1"/>
    <xf numFmtId="0" fontId="36" fillId="0" borderId="0" xfId="0" applyFont="1"/>
    <xf numFmtId="0" fontId="21" fillId="0" borderId="0" xfId="0" applyFont="1"/>
    <xf numFmtId="0" fontId="37" fillId="11" borderId="3" xfId="0" applyFont="1" applyFill="1" applyBorder="1" applyAlignment="1">
      <alignment horizontal="center" vertical="center"/>
    </xf>
    <xf numFmtId="0" fontId="37" fillId="11" borderId="4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4" fontId="38" fillId="0" borderId="3" xfId="0" applyNumberFormat="1" applyFont="1" applyBorder="1" applyAlignment="1">
      <alignment horizontal="center" vertical="center"/>
    </xf>
    <xf numFmtId="4" fontId="38" fillId="0" borderId="5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4" fontId="38" fillId="0" borderId="6" xfId="0" applyNumberFormat="1" applyFont="1" applyBorder="1" applyAlignment="1">
      <alignment horizontal="center" vertical="center"/>
    </xf>
    <xf numFmtId="4" fontId="38" fillId="0" borderId="7" xfId="0" applyNumberFormat="1" applyFont="1" applyBorder="1" applyAlignment="1">
      <alignment horizontal="center" vertical="center"/>
    </xf>
    <xf numFmtId="4" fontId="40" fillId="0" borderId="3" xfId="0" applyNumberFormat="1" applyFont="1" applyBorder="1" applyAlignment="1">
      <alignment horizontal="center" vertical="center"/>
    </xf>
    <xf numFmtId="4" fontId="40" fillId="0" borderId="5" xfId="0" applyNumberFormat="1" applyFont="1" applyBorder="1" applyAlignment="1">
      <alignment horizontal="center" vertical="center"/>
    </xf>
    <xf numFmtId="4" fontId="39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laaouj\Desktop\ADD\Open%20Data\Donn&#233;e_&#224;_publier\Donn&#233;es_Commune_AitMelloul\janvier_2026\BUDGET%20COMMUNE%20AIT%20MELLOUL%202026.xlsx" TargetMode="External"/><Relationship Id="rId1" Type="http://schemas.openxmlformats.org/officeDocument/2006/relationships/externalLinkPath" Target="/Users/rlaaouj/Desktop/ADD/Open%20Data/Donn&#233;e_&#224;_publier/Donn&#233;es_Commune_AitMelloul/janvier_2026/BUDGET%20COMMUNE%20AIT%20MELLOU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مداخيل التسيير"/>
    </sheetNames>
    <sheetDataSet>
      <sheetData sheetId="0">
        <row r="71">
          <cell r="J71">
            <v>160000000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3024-3011-4845-97DE-A5EC8FBC01E8}">
  <sheetPr>
    <tabColor rgb="FF00B050"/>
  </sheetPr>
  <dimension ref="A1:N190"/>
  <sheetViews>
    <sheetView rightToLeft="1" tabSelected="1" zoomScale="80" zoomScaleNormal="80" workbookViewId="0">
      <selection sqref="A1:G1"/>
    </sheetView>
  </sheetViews>
  <sheetFormatPr baseColWidth="10" defaultRowHeight="18.5" x14ac:dyDescent="0.45"/>
  <cols>
    <col min="1" max="1" width="15.453125" customWidth="1"/>
    <col min="2" max="2" width="52.54296875" style="64" customWidth="1"/>
    <col min="3" max="3" width="15.7265625" style="65" customWidth="1"/>
    <col min="4" max="4" width="16.7265625" style="65" customWidth="1"/>
    <col min="5" max="5" width="19.26953125" style="65" customWidth="1"/>
    <col min="6" max="6" width="14.54296875" customWidth="1"/>
    <col min="7" max="7" width="22.54296875" style="66" customWidth="1"/>
    <col min="8" max="8" width="8.1796875" customWidth="1"/>
    <col min="9" max="9" width="14.453125" customWidth="1"/>
    <col min="10" max="10" width="16" customWidth="1"/>
    <col min="11" max="11" width="13.1796875" customWidth="1"/>
  </cols>
  <sheetData>
    <row r="1" spans="1:7" ht="38.25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s="8" customFormat="1" ht="33" customHeight="1" x14ac:dyDescent="0.3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</row>
    <row r="3" spans="1:7" s="10" customFormat="1" ht="23.15" customHeight="1" x14ac:dyDescent="0.25">
      <c r="A3" s="9" t="s">
        <v>8</v>
      </c>
      <c r="B3" s="9"/>
      <c r="C3" s="9"/>
      <c r="D3" s="9"/>
      <c r="E3" s="9"/>
      <c r="F3" s="9"/>
      <c r="G3" s="9"/>
    </row>
    <row r="4" spans="1:7" ht="24" customHeight="1" x14ac:dyDescent="0.35">
      <c r="A4" s="11" t="s">
        <v>9</v>
      </c>
      <c r="B4" s="11"/>
      <c r="C4" s="11"/>
      <c r="D4" s="11"/>
      <c r="E4" s="11"/>
      <c r="F4" s="11"/>
      <c r="G4" s="11"/>
    </row>
    <row r="5" spans="1:7" ht="16.399999999999999" customHeight="1" x14ac:dyDescent="0.35">
      <c r="A5" s="12" t="s">
        <v>10</v>
      </c>
      <c r="B5" s="13" t="s">
        <v>11</v>
      </c>
      <c r="C5" s="14">
        <v>452800</v>
      </c>
      <c r="D5" s="15">
        <v>452800</v>
      </c>
      <c r="E5" s="15">
        <v>452800</v>
      </c>
      <c r="F5" s="16">
        <f>E5-C5</f>
        <v>0</v>
      </c>
      <c r="G5" s="17"/>
    </row>
    <row r="6" spans="1:7" ht="16.399999999999999" customHeight="1" x14ac:dyDescent="0.35">
      <c r="A6" s="12" t="s">
        <v>12</v>
      </c>
      <c r="B6" s="13" t="s">
        <v>13</v>
      </c>
      <c r="C6" s="14">
        <v>10000</v>
      </c>
      <c r="D6" s="15">
        <v>10000</v>
      </c>
      <c r="E6" s="15">
        <v>10000</v>
      </c>
      <c r="F6" s="16">
        <f t="shared" ref="F6:F23" si="0">E6-C6</f>
        <v>0</v>
      </c>
      <c r="G6" s="18"/>
    </row>
    <row r="7" spans="1:7" ht="16.399999999999999" customHeight="1" x14ac:dyDescent="0.35">
      <c r="A7" s="12" t="s">
        <v>14</v>
      </c>
      <c r="B7" s="13" t="s">
        <v>15</v>
      </c>
      <c r="C7" s="14">
        <v>40000</v>
      </c>
      <c r="D7" s="15">
        <v>40000</v>
      </c>
      <c r="E7" s="15">
        <v>40000</v>
      </c>
      <c r="F7" s="16">
        <f t="shared" si="0"/>
        <v>0</v>
      </c>
      <c r="G7" s="17"/>
    </row>
    <row r="8" spans="1:7" ht="16.399999999999999" customHeight="1" x14ac:dyDescent="0.35">
      <c r="A8" s="12" t="s">
        <v>16</v>
      </c>
      <c r="B8" s="13" t="s">
        <v>17</v>
      </c>
      <c r="C8" s="14">
        <v>20000</v>
      </c>
      <c r="D8" s="15">
        <v>20000</v>
      </c>
      <c r="E8" s="15">
        <v>20000</v>
      </c>
      <c r="F8" s="16">
        <f t="shared" si="0"/>
        <v>0</v>
      </c>
      <c r="G8" s="18"/>
    </row>
    <row r="9" spans="1:7" ht="16.399999999999999" customHeight="1" x14ac:dyDescent="0.35">
      <c r="A9" s="12" t="s">
        <v>18</v>
      </c>
      <c r="B9" s="13" t="s">
        <v>19</v>
      </c>
      <c r="C9" s="14">
        <v>80000</v>
      </c>
      <c r="D9" s="15">
        <v>80000</v>
      </c>
      <c r="E9" s="15">
        <v>80000</v>
      </c>
      <c r="F9" s="16">
        <f t="shared" si="0"/>
        <v>0</v>
      </c>
      <c r="G9" s="17"/>
    </row>
    <row r="10" spans="1:7" ht="16.399999999999999" customHeight="1" x14ac:dyDescent="0.35">
      <c r="A10" s="12" t="s">
        <v>20</v>
      </c>
      <c r="B10" s="13" t="s">
        <v>21</v>
      </c>
      <c r="C10" s="14">
        <v>23000</v>
      </c>
      <c r="D10" s="15">
        <v>23000</v>
      </c>
      <c r="E10" s="15">
        <v>23000</v>
      </c>
      <c r="F10" s="16">
        <f t="shared" si="0"/>
        <v>0</v>
      </c>
      <c r="G10" s="17"/>
    </row>
    <row r="11" spans="1:7" ht="16.399999999999999" customHeight="1" x14ac:dyDescent="0.35">
      <c r="A11" s="12" t="s">
        <v>22</v>
      </c>
      <c r="B11" s="13" t="s">
        <v>23</v>
      </c>
      <c r="C11" s="14">
        <v>50000</v>
      </c>
      <c r="D11" s="15">
        <v>50000</v>
      </c>
      <c r="E11" s="15">
        <v>50000</v>
      </c>
      <c r="F11" s="16">
        <f t="shared" si="0"/>
        <v>0</v>
      </c>
      <c r="G11" s="17"/>
    </row>
    <row r="12" spans="1:7" ht="16.399999999999999" customHeight="1" x14ac:dyDescent="0.35">
      <c r="A12" s="12" t="s">
        <v>24</v>
      </c>
      <c r="B12" s="13" t="s">
        <v>25</v>
      </c>
      <c r="C12" s="14">
        <v>40000</v>
      </c>
      <c r="D12" s="19">
        <v>60000</v>
      </c>
      <c r="E12" s="19">
        <v>50000</v>
      </c>
      <c r="F12" s="16">
        <f t="shared" si="0"/>
        <v>10000</v>
      </c>
      <c r="G12" s="17"/>
    </row>
    <row r="13" spans="1:7" ht="16.399999999999999" customHeight="1" x14ac:dyDescent="0.35">
      <c r="A13" s="12" t="s">
        <v>26</v>
      </c>
      <c r="B13" s="13" t="s">
        <v>27</v>
      </c>
      <c r="C13" s="14">
        <v>90000</v>
      </c>
      <c r="D13" s="15">
        <v>100000</v>
      </c>
      <c r="E13" s="15">
        <v>100000</v>
      </c>
      <c r="F13" s="16">
        <f t="shared" si="0"/>
        <v>10000</v>
      </c>
      <c r="G13" s="17"/>
    </row>
    <row r="14" spans="1:7" ht="16.399999999999999" customHeight="1" x14ac:dyDescent="0.35">
      <c r="A14" s="12" t="s">
        <v>28</v>
      </c>
      <c r="B14" s="13" t="s">
        <v>29</v>
      </c>
      <c r="C14" s="14">
        <v>80000</v>
      </c>
      <c r="D14" s="15">
        <v>90000</v>
      </c>
      <c r="E14" s="15">
        <v>90000</v>
      </c>
      <c r="F14" s="16">
        <f t="shared" si="0"/>
        <v>10000</v>
      </c>
      <c r="G14" s="17"/>
    </row>
    <row r="15" spans="1:7" ht="16.399999999999999" customHeight="1" x14ac:dyDescent="0.35">
      <c r="A15" s="12" t="s">
        <v>30</v>
      </c>
      <c r="B15" s="13" t="s">
        <v>31</v>
      </c>
      <c r="C15" s="14">
        <v>50000</v>
      </c>
      <c r="D15" s="19">
        <v>70000</v>
      </c>
      <c r="E15" s="19">
        <v>60000</v>
      </c>
      <c r="F15" s="16">
        <f t="shared" si="0"/>
        <v>10000</v>
      </c>
      <c r="G15" s="17"/>
    </row>
    <row r="16" spans="1:7" ht="16.399999999999999" customHeight="1" x14ac:dyDescent="0.35">
      <c r="A16" s="12" t="s">
        <v>32</v>
      </c>
      <c r="B16" s="13" t="s">
        <v>33</v>
      </c>
      <c r="C16" s="14">
        <v>5000</v>
      </c>
      <c r="D16" s="15">
        <v>5000</v>
      </c>
      <c r="E16" s="15">
        <v>5000</v>
      </c>
      <c r="F16" s="16">
        <f t="shared" si="0"/>
        <v>0</v>
      </c>
      <c r="G16" s="17"/>
    </row>
    <row r="17" spans="1:7" ht="16.399999999999999" customHeight="1" x14ac:dyDescent="0.35">
      <c r="A17" s="12" t="s">
        <v>34</v>
      </c>
      <c r="B17" s="13" t="s">
        <v>35</v>
      </c>
      <c r="C17" s="14">
        <v>5000</v>
      </c>
      <c r="D17" s="15">
        <v>5000</v>
      </c>
      <c r="E17" s="15">
        <v>5000</v>
      </c>
      <c r="F17" s="16">
        <f t="shared" si="0"/>
        <v>0</v>
      </c>
      <c r="G17" s="17"/>
    </row>
    <row r="18" spans="1:7" ht="21" customHeight="1" x14ac:dyDescent="0.35">
      <c r="A18" s="12" t="s">
        <v>36</v>
      </c>
      <c r="B18" s="13" t="s">
        <v>37</v>
      </c>
      <c r="C18" s="14">
        <v>300000</v>
      </c>
      <c r="D18" s="15">
        <v>300000</v>
      </c>
      <c r="E18" s="15">
        <v>300000</v>
      </c>
      <c r="F18" s="16">
        <f t="shared" si="0"/>
        <v>0</v>
      </c>
      <c r="G18" s="17"/>
    </row>
    <row r="19" spans="1:7" ht="16.399999999999999" customHeight="1" x14ac:dyDescent="0.35">
      <c r="A19" s="12" t="s">
        <v>38</v>
      </c>
      <c r="B19" s="13" t="s">
        <v>39</v>
      </c>
      <c r="C19" s="14">
        <v>95000</v>
      </c>
      <c r="D19" s="15">
        <v>100000</v>
      </c>
      <c r="E19" s="15">
        <v>100000</v>
      </c>
      <c r="F19" s="16">
        <f t="shared" si="0"/>
        <v>5000</v>
      </c>
      <c r="G19" s="17"/>
    </row>
    <row r="20" spans="1:7" ht="16.399999999999999" customHeight="1" x14ac:dyDescent="0.35">
      <c r="A20" s="12" t="s">
        <v>40</v>
      </c>
      <c r="B20" s="13" t="s">
        <v>41</v>
      </c>
      <c r="C20" s="14">
        <v>80000</v>
      </c>
      <c r="D20" s="15">
        <v>80000</v>
      </c>
      <c r="E20" s="15">
        <v>80000</v>
      </c>
      <c r="F20" s="16">
        <f t="shared" si="0"/>
        <v>0</v>
      </c>
      <c r="G20" s="17"/>
    </row>
    <row r="21" spans="1:7" ht="16.399999999999999" customHeight="1" x14ac:dyDescent="0.35">
      <c r="A21" s="12" t="s">
        <v>42</v>
      </c>
      <c r="B21" s="13" t="s">
        <v>43</v>
      </c>
      <c r="C21" s="14">
        <v>5000</v>
      </c>
      <c r="D21" s="15">
        <v>5000</v>
      </c>
      <c r="E21" s="15">
        <v>5000</v>
      </c>
      <c r="F21" s="16">
        <f t="shared" si="0"/>
        <v>0</v>
      </c>
      <c r="G21" s="17"/>
    </row>
    <row r="22" spans="1:7" ht="16.399999999999999" customHeight="1" x14ac:dyDescent="0.35">
      <c r="A22" s="12" t="s">
        <v>44</v>
      </c>
      <c r="B22" s="13" t="s">
        <v>45</v>
      </c>
      <c r="C22" s="14">
        <v>140000</v>
      </c>
      <c r="D22" s="15">
        <v>140000</v>
      </c>
      <c r="E22" s="15">
        <v>140000</v>
      </c>
      <c r="F22" s="16">
        <f t="shared" si="0"/>
        <v>0</v>
      </c>
      <c r="G22" s="17"/>
    </row>
    <row r="23" spans="1:7" ht="16.399999999999999" customHeight="1" x14ac:dyDescent="0.35">
      <c r="A23" s="12" t="s">
        <v>46</v>
      </c>
      <c r="B23" s="13" t="s">
        <v>47</v>
      </c>
      <c r="C23" s="14">
        <v>50000</v>
      </c>
      <c r="D23" s="15">
        <v>50000</v>
      </c>
      <c r="E23" s="15">
        <v>50000</v>
      </c>
      <c r="F23" s="16">
        <f t="shared" si="0"/>
        <v>0</v>
      </c>
      <c r="G23" s="17"/>
    </row>
    <row r="24" spans="1:7" s="23" customFormat="1" ht="18" customHeight="1" x14ac:dyDescent="0.3">
      <c r="A24" s="20" t="s">
        <v>48</v>
      </c>
      <c r="B24" s="20"/>
      <c r="C24" s="21">
        <f>SUM(C5:C23)</f>
        <v>1615800</v>
      </c>
      <c r="D24" s="21">
        <f>SUM(D5:D23)</f>
        <v>1680800</v>
      </c>
      <c r="E24" s="21">
        <f>SUM(E5:E23)</f>
        <v>1660800</v>
      </c>
      <c r="F24" s="21">
        <f>SUM(F5:F23)</f>
        <v>45000</v>
      </c>
      <c r="G24" s="22"/>
    </row>
    <row r="25" spans="1:7" ht="26.5" customHeight="1" x14ac:dyDescent="0.35">
      <c r="A25" s="11" t="s">
        <v>49</v>
      </c>
      <c r="B25" s="11"/>
      <c r="C25" s="11"/>
      <c r="D25" s="11"/>
      <c r="E25" s="11"/>
      <c r="F25" s="11"/>
      <c r="G25" s="11"/>
    </row>
    <row r="26" spans="1:7" ht="18" customHeight="1" x14ac:dyDescent="0.35">
      <c r="A26" s="12" t="s">
        <v>50</v>
      </c>
      <c r="B26" s="24" t="s">
        <v>51</v>
      </c>
      <c r="C26" s="14">
        <v>24507000</v>
      </c>
      <c r="D26" s="15">
        <v>25428000</v>
      </c>
      <c r="E26" s="15">
        <v>25428000</v>
      </c>
      <c r="F26" s="16">
        <f>E26-C26</f>
        <v>921000</v>
      </c>
      <c r="G26" s="17"/>
    </row>
    <row r="27" spans="1:7" ht="18" customHeight="1" x14ac:dyDescent="0.35">
      <c r="A27" s="12" t="s">
        <v>52</v>
      </c>
      <c r="B27" s="24" t="s">
        <v>53</v>
      </c>
      <c r="C27" s="14">
        <v>9000000</v>
      </c>
      <c r="D27" s="15">
        <v>9000000</v>
      </c>
      <c r="E27" s="15">
        <v>9000000</v>
      </c>
      <c r="F27" s="16">
        <f t="shared" ref="F27:F41" si="1">E27-C27</f>
        <v>0</v>
      </c>
      <c r="G27" s="17"/>
    </row>
    <row r="28" spans="1:7" ht="18" customHeight="1" x14ac:dyDescent="0.35">
      <c r="A28" s="12" t="s">
        <v>54</v>
      </c>
      <c r="B28" s="24" t="s">
        <v>55</v>
      </c>
      <c r="C28" s="14">
        <v>300000</v>
      </c>
      <c r="D28" s="15">
        <v>350000</v>
      </c>
      <c r="E28" s="15">
        <v>350000</v>
      </c>
      <c r="F28" s="16">
        <f t="shared" si="1"/>
        <v>50000</v>
      </c>
      <c r="G28" s="17"/>
    </row>
    <row r="29" spans="1:7" ht="17.5" customHeight="1" x14ac:dyDescent="0.35">
      <c r="A29" s="12" t="s">
        <v>56</v>
      </c>
      <c r="B29" s="24" t="s">
        <v>57</v>
      </c>
      <c r="C29" s="14">
        <v>6000</v>
      </c>
      <c r="D29" s="15">
        <v>6000</v>
      </c>
      <c r="E29" s="15">
        <v>6000</v>
      </c>
      <c r="F29" s="16">
        <f t="shared" si="1"/>
        <v>0</v>
      </c>
      <c r="G29" s="17"/>
    </row>
    <row r="30" spans="1:7" ht="18" customHeight="1" x14ac:dyDescent="0.35">
      <c r="A30" s="12" t="s">
        <v>58</v>
      </c>
      <c r="B30" s="24" t="s">
        <v>59</v>
      </c>
      <c r="C30" s="14">
        <v>1277000</v>
      </c>
      <c r="D30" s="15">
        <v>1354000</v>
      </c>
      <c r="E30" s="15">
        <v>1354000</v>
      </c>
      <c r="F30" s="16">
        <f t="shared" si="1"/>
        <v>77000</v>
      </c>
      <c r="G30" s="17"/>
    </row>
    <row r="31" spans="1:7" ht="18" customHeight="1" x14ac:dyDescent="0.35">
      <c r="A31" s="12" t="s">
        <v>60</v>
      </c>
      <c r="B31" s="24" t="s">
        <v>61</v>
      </c>
      <c r="C31" s="14">
        <v>333000</v>
      </c>
      <c r="D31" s="15">
        <v>371000</v>
      </c>
      <c r="E31" s="15">
        <v>371000</v>
      </c>
      <c r="F31" s="16">
        <f t="shared" si="1"/>
        <v>38000</v>
      </c>
      <c r="G31" s="17"/>
    </row>
    <row r="32" spans="1:7" ht="18" customHeight="1" x14ac:dyDescent="0.35">
      <c r="A32" s="12" t="s">
        <v>62</v>
      </c>
      <c r="B32" s="24" t="s">
        <v>63</v>
      </c>
      <c r="C32" s="14">
        <v>3420000</v>
      </c>
      <c r="D32" s="15">
        <v>3689000</v>
      </c>
      <c r="E32" s="15">
        <v>3689000</v>
      </c>
      <c r="F32" s="16">
        <f t="shared" si="1"/>
        <v>269000</v>
      </c>
      <c r="G32" s="17"/>
    </row>
    <row r="33" spans="1:7" ht="18" customHeight="1" x14ac:dyDescent="0.35">
      <c r="A33" s="12" t="s">
        <v>64</v>
      </c>
      <c r="B33" s="24" t="s">
        <v>65</v>
      </c>
      <c r="C33" s="14">
        <v>0</v>
      </c>
      <c r="D33" s="15">
        <v>0</v>
      </c>
      <c r="E33" s="15">
        <v>0</v>
      </c>
      <c r="F33" s="16">
        <f t="shared" si="1"/>
        <v>0</v>
      </c>
      <c r="G33" s="17"/>
    </row>
    <row r="34" spans="1:7" ht="18" customHeight="1" x14ac:dyDescent="0.35">
      <c r="A34" s="12" t="s">
        <v>66</v>
      </c>
      <c r="B34" s="24" t="s">
        <v>67</v>
      </c>
      <c r="C34" s="14">
        <v>600000</v>
      </c>
      <c r="D34" s="15">
        <v>641000</v>
      </c>
      <c r="E34" s="15">
        <v>641000</v>
      </c>
      <c r="F34" s="16">
        <f t="shared" si="1"/>
        <v>41000</v>
      </c>
      <c r="G34" s="17"/>
    </row>
    <row r="35" spans="1:7" s="8" customFormat="1" ht="33" customHeight="1" x14ac:dyDescent="0.35">
      <c r="A35" s="25" t="s">
        <v>1</v>
      </c>
      <c r="B35" s="26" t="s">
        <v>2</v>
      </c>
      <c r="C35" s="5" t="s">
        <v>3</v>
      </c>
      <c r="D35" s="5" t="s">
        <v>4</v>
      </c>
      <c r="E35" s="6" t="s">
        <v>5</v>
      </c>
      <c r="F35" s="5" t="s">
        <v>6</v>
      </c>
      <c r="G35" s="27" t="s">
        <v>7</v>
      </c>
    </row>
    <row r="36" spans="1:7" ht="18" customHeight="1" x14ac:dyDescent="0.35">
      <c r="A36" s="12" t="s">
        <v>68</v>
      </c>
      <c r="B36" s="28" t="s">
        <v>69</v>
      </c>
      <c r="C36" s="14">
        <v>5000</v>
      </c>
      <c r="D36" s="15">
        <v>6000</v>
      </c>
      <c r="E36" s="15">
        <v>6000</v>
      </c>
      <c r="F36" s="16">
        <f t="shared" si="1"/>
        <v>1000</v>
      </c>
      <c r="G36" s="17"/>
    </row>
    <row r="37" spans="1:7" ht="18" customHeight="1" x14ac:dyDescent="0.35">
      <c r="A37" s="12" t="s">
        <v>70</v>
      </c>
      <c r="B37" s="28" t="s">
        <v>71</v>
      </c>
      <c r="C37" s="14">
        <v>48000</v>
      </c>
      <c r="D37" s="15">
        <v>48000</v>
      </c>
      <c r="E37" s="15">
        <v>48000</v>
      </c>
      <c r="F37" s="16">
        <f t="shared" si="1"/>
        <v>0</v>
      </c>
      <c r="G37" s="17"/>
    </row>
    <row r="38" spans="1:7" ht="17.25" customHeight="1" x14ac:dyDescent="0.35">
      <c r="A38" s="12" t="s">
        <v>72</v>
      </c>
      <c r="B38" s="28" t="s">
        <v>73</v>
      </c>
      <c r="C38" s="14">
        <v>160000</v>
      </c>
      <c r="D38" s="15">
        <v>160000</v>
      </c>
      <c r="E38" s="15">
        <v>160000</v>
      </c>
      <c r="F38" s="16">
        <f t="shared" si="1"/>
        <v>0</v>
      </c>
      <c r="G38" s="17"/>
    </row>
    <row r="39" spans="1:7" ht="17.25" customHeight="1" x14ac:dyDescent="0.35">
      <c r="A39" s="12" t="s">
        <v>74</v>
      </c>
      <c r="B39" s="28" t="s">
        <v>75</v>
      </c>
      <c r="C39" s="14">
        <v>40000</v>
      </c>
      <c r="D39" s="15">
        <v>40000</v>
      </c>
      <c r="E39" s="15">
        <v>40000</v>
      </c>
      <c r="F39" s="16">
        <f t="shared" si="1"/>
        <v>0</v>
      </c>
      <c r="G39" s="17"/>
    </row>
    <row r="40" spans="1:7" ht="17.25" customHeight="1" x14ac:dyDescent="0.35">
      <c r="A40" s="12" t="s">
        <v>76</v>
      </c>
      <c r="B40" s="28" t="s">
        <v>77</v>
      </c>
      <c r="C40" s="14">
        <v>20000</v>
      </c>
      <c r="D40" s="15">
        <v>20000</v>
      </c>
      <c r="E40" s="15">
        <v>20000</v>
      </c>
      <c r="F40" s="16">
        <f t="shared" si="1"/>
        <v>0</v>
      </c>
      <c r="G40" s="17"/>
    </row>
    <row r="41" spans="1:7" ht="17.25" customHeight="1" x14ac:dyDescent="0.35">
      <c r="A41" s="12" t="s">
        <v>78</v>
      </c>
      <c r="B41" s="28" t="s">
        <v>79</v>
      </c>
      <c r="C41" s="14">
        <v>5000</v>
      </c>
      <c r="D41" s="15">
        <v>5000</v>
      </c>
      <c r="E41" s="15">
        <v>5000</v>
      </c>
      <c r="F41" s="16">
        <f t="shared" si="1"/>
        <v>0</v>
      </c>
      <c r="G41" s="17"/>
    </row>
    <row r="42" spans="1:7" s="23" customFormat="1" ht="18" customHeight="1" x14ac:dyDescent="0.3">
      <c r="A42" s="20" t="s">
        <v>80</v>
      </c>
      <c r="B42" s="20"/>
      <c r="C42" s="21">
        <f>SUM(C26:C41)</f>
        <v>39721000</v>
      </c>
      <c r="D42" s="21">
        <f>SUM(D26:D41)</f>
        <v>41118000</v>
      </c>
      <c r="E42" s="21">
        <f>SUM(E26:E41)</f>
        <v>41118000</v>
      </c>
      <c r="F42" s="21">
        <f>SUM(F26:F41)</f>
        <v>1397000</v>
      </c>
      <c r="G42" s="22"/>
    </row>
    <row r="43" spans="1:7" ht="17.5" customHeight="1" x14ac:dyDescent="0.35">
      <c r="A43" s="29" t="s">
        <v>81</v>
      </c>
      <c r="B43" s="29"/>
      <c r="C43" s="29"/>
      <c r="D43" s="29"/>
      <c r="E43" s="29"/>
      <c r="F43" s="29"/>
      <c r="G43" s="29"/>
    </row>
    <row r="44" spans="1:7" ht="18" customHeight="1" x14ac:dyDescent="0.35">
      <c r="A44" s="12" t="s">
        <v>82</v>
      </c>
      <c r="B44" s="24" t="s">
        <v>83</v>
      </c>
      <c r="C44" s="14">
        <v>255600</v>
      </c>
      <c r="D44" s="15">
        <v>160000</v>
      </c>
      <c r="E44" s="15">
        <v>160000</v>
      </c>
      <c r="F44" s="16">
        <f t="shared" ref="F44:F80" si="2">E44-C44</f>
        <v>-95600</v>
      </c>
      <c r="G44" s="17" t="s">
        <v>84</v>
      </c>
    </row>
    <row r="45" spans="1:7" ht="16.399999999999999" customHeight="1" x14ac:dyDescent="0.35">
      <c r="A45" s="12" t="s">
        <v>85</v>
      </c>
      <c r="B45" s="24" t="s">
        <v>86</v>
      </c>
      <c r="C45" s="14">
        <v>500000</v>
      </c>
      <c r="D45" s="15">
        <v>500000</v>
      </c>
      <c r="E45" s="15">
        <v>500000</v>
      </c>
      <c r="F45" s="16">
        <f t="shared" si="2"/>
        <v>0</v>
      </c>
      <c r="G45" s="17" t="s">
        <v>87</v>
      </c>
    </row>
    <row r="46" spans="1:7" ht="16.399999999999999" customHeight="1" x14ac:dyDescent="0.35">
      <c r="A46" s="12" t="s">
        <v>88</v>
      </c>
      <c r="B46" s="24" t="s">
        <v>89</v>
      </c>
      <c r="C46" s="14">
        <v>500000</v>
      </c>
      <c r="D46" s="15">
        <v>500000</v>
      </c>
      <c r="E46" s="15">
        <v>500000</v>
      </c>
      <c r="F46" s="16">
        <f t="shared" si="2"/>
        <v>0</v>
      </c>
      <c r="G46" s="17"/>
    </row>
    <row r="47" spans="1:7" ht="16.399999999999999" customHeight="1" x14ac:dyDescent="0.35">
      <c r="A47" s="12" t="s">
        <v>90</v>
      </c>
      <c r="B47" s="24" t="s">
        <v>91</v>
      </c>
      <c r="C47" s="14">
        <v>200000</v>
      </c>
      <c r="D47" s="15">
        <v>200000</v>
      </c>
      <c r="E47" s="15">
        <v>200000</v>
      </c>
      <c r="F47" s="16">
        <f t="shared" si="2"/>
        <v>0</v>
      </c>
      <c r="G47" s="30"/>
    </row>
    <row r="48" spans="1:7" ht="16.399999999999999" customHeight="1" x14ac:dyDescent="0.35">
      <c r="A48" s="12" t="s">
        <v>92</v>
      </c>
      <c r="B48" s="24" t="s">
        <v>93</v>
      </c>
      <c r="C48" s="14">
        <v>40000</v>
      </c>
      <c r="D48" s="15">
        <v>40000</v>
      </c>
      <c r="E48" s="15">
        <v>40000</v>
      </c>
      <c r="F48" s="16">
        <f t="shared" si="2"/>
        <v>0</v>
      </c>
      <c r="G48" s="17"/>
    </row>
    <row r="49" spans="1:7" ht="16.399999999999999" customHeight="1" x14ac:dyDescent="0.35">
      <c r="A49" s="12" t="s">
        <v>94</v>
      </c>
      <c r="B49" s="24" t="s">
        <v>95</v>
      </c>
      <c r="C49" s="14">
        <v>30000</v>
      </c>
      <c r="D49" s="15">
        <v>30000</v>
      </c>
      <c r="E49" s="15">
        <v>30000</v>
      </c>
      <c r="F49" s="16">
        <f t="shared" si="2"/>
        <v>0</v>
      </c>
      <c r="G49" s="17"/>
    </row>
    <row r="50" spans="1:7" ht="16.399999999999999" customHeight="1" x14ac:dyDescent="0.35">
      <c r="A50" s="12" t="s">
        <v>96</v>
      </c>
      <c r="B50" s="24" t="s">
        <v>97</v>
      </c>
      <c r="C50" s="14">
        <v>30000</v>
      </c>
      <c r="D50" s="15">
        <v>30000</v>
      </c>
      <c r="E50" s="15">
        <v>30000</v>
      </c>
      <c r="F50" s="16">
        <f t="shared" si="2"/>
        <v>0</v>
      </c>
      <c r="G50" s="17"/>
    </row>
    <row r="51" spans="1:7" ht="16.399999999999999" customHeight="1" x14ac:dyDescent="0.35">
      <c r="A51" s="12" t="s">
        <v>98</v>
      </c>
      <c r="B51" s="24" t="s">
        <v>99</v>
      </c>
      <c r="C51" s="14">
        <v>80000</v>
      </c>
      <c r="D51" s="15">
        <v>80000</v>
      </c>
      <c r="E51" s="15">
        <v>80000</v>
      </c>
      <c r="F51" s="16">
        <f t="shared" si="2"/>
        <v>0</v>
      </c>
      <c r="G51" s="17"/>
    </row>
    <row r="52" spans="1:7" ht="16.399999999999999" customHeight="1" x14ac:dyDescent="0.35">
      <c r="A52" s="12" t="s">
        <v>100</v>
      </c>
      <c r="B52" s="24" t="s">
        <v>101</v>
      </c>
      <c r="C52" s="14">
        <v>200000</v>
      </c>
      <c r="D52" s="19">
        <v>250000</v>
      </c>
      <c r="E52" s="19">
        <v>200000</v>
      </c>
      <c r="F52" s="16">
        <f t="shared" si="2"/>
        <v>0</v>
      </c>
      <c r="G52" s="17"/>
    </row>
    <row r="53" spans="1:7" ht="24" customHeight="1" x14ac:dyDescent="0.35">
      <c r="A53" s="12" t="s">
        <v>102</v>
      </c>
      <c r="B53" s="24" t="s">
        <v>103</v>
      </c>
      <c r="C53" s="14">
        <v>200000</v>
      </c>
      <c r="D53" s="19">
        <v>250000</v>
      </c>
      <c r="E53" s="19">
        <v>200000</v>
      </c>
      <c r="F53" s="16">
        <f t="shared" si="2"/>
        <v>0</v>
      </c>
      <c r="G53" s="17"/>
    </row>
    <row r="54" spans="1:7" ht="16.399999999999999" customHeight="1" x14ac:dyDescent="0.35">
      <c r="A54" s="12" t="s">
        <v>104</v>
      </c>
      <c r="B54" s="24" t="s">
        <v>105</v>
      </c>
      <c r="C54" s="14">
        <v>4500000</v>
      </c>
      <c r="D54" s="15">
        <v>3281000</v>
      </c>
      <c r="E54" s="15">
        <v>3281000</v>
      </c>
      <c r="F54" s="16">
        <f t="shared" si="2"/>
        <v>-1219000</v>
      </c>
      <c r="G54" s="17"/>
    </row>
    <row r="55" spans="1:7" ht="16.399999999999999" customHeight="1" x14ac:dyDescent="0.35">
      <c r="A55" s="12" t="s">
        <v>106</v>
      </c>
      <c r="B55" s="24" t="s">
        <v>107</v>
      </c>
      <c r="C55" s="14">
        <v>360000</v>
      </c>
      <c r="D55" s="19">
        <v>600000</v>
      </c>
      <c r="E55" s="19">
        <v>480000</v>
      </c>
      <c r="F55" s="16">
        <f t="shared" si="2"/>
        <v>120000</v>
      </c>
      <c r="G55" s="17"/>
    </row>
    <row r="56" spans="1:7" ht="20.149999999999999" customHeight="1" x14ac:dyDescent="0.35">
      <c r="A56" s="12" t="s">
        <v>108</v>
      </c>
      <c r="B56" s="24" t="s">
        <v>109</v>
      </c>
      <c r="C56" s="14">
        <v>1000000</v>
      </c>
      <c r="D56" s="19">
        <v>1600000</v>
      </c>
      <c r="E56" s="19">
        <v>1300000</v>
      </c>
      <c r="F56" s="16">
        <f t="shared" si="2"/>
        <v>300000</v>
      </c>
      <c r="G56" s="17"/>
    </row>
    <row r="57" spans="1:7" ht="16.399999999999999" customHeight="1" x14ac:dyDescent="0.35">
      <c r="A57" s="12" t="s">
        <v>110</v>
      </c>
      <c r="B57" s="24" t="s">
        <v>111</v>
      </c>
      <c r="C57" s="14">
        <v>440000</v>
      </c>
      <c r="D57" s="15">
        <v>470000</v>
      </c>
      <c r="E57" s="15">
        <v>470000</v>
      </c>
      <c r="F57" s="16">
        <f t="shared" si="2"/>
        <v>30000</v>
      </c>
      <c r="G57" s="17"/>
    </row>
    <row r="58" spans="1:7" ht="16.399999999999999" customHeight="1" x14ac:dyDescent="0.35">
      <c r="A58" s="12" t="s">
        <v>112</v>
      </c>
      <c r="B58" s="24" t="s">
        <v>113</v>
      </c>
      <c r="C58" s="14">
        <v>100000</v>
      </c>
      <c r="D58" s="15">
        <v>100000</v>
      </c>
      <c r="E58" s="15">
        <v>100000</v>
      </c>
      <c r="F58" s="16">
        <f t="shared" si="2"/>
        <v>0</v>
      </c>
      <c r="G58" s="17"/>
    </row>
    <row r="59" spans="1:7" ht="16.399999999999999" customHeight="1" x14ac:dyDescent="0.35">
      <c r="A59" s="12" t="s">
        <v>114</v>
      </c>
      <c r="B59" s="24" t="s">
        <v>115</v>
      </c>
      <c r="C59" s="14">
        <v>150000</v>
      </c>
      <c r="D59" s="15">
        <v>150000</v>
      </c>
      <c r="E59" s="15">
        <v>150000</v>
      </c>
      <c r="F59" s="16">
        <f t="shared" si="2"/>
        <v>0</v>
      </c>
      <c r="G59" s="17"/>
    </row>
    <row r="60" spans="1:7" ht="16.399999999999999" customHeight="1" x14ac:dyDescent="0.35">
      <c r="A60" s="12" t="s">
        <v>116</v>
      </c>
      <c r="B60" s="24" t="s">
        <v>117</v>
      </c>
      <c r="C60" s="14">
        <v>50000</v>
      </c>
      <c r="D60" s="15">
        <v>50000</v>
      </c>
      <c r="E60" s="15">
        <v>50000</v>
      </c>
      <c r="F60" s="16">
        <f t="shared" si="2"/>
        <v>0</v>
      </c>
      <c r="G60" s="17"/>
    </row>
    <row r="61" spans="1:7" ht="16.399999999999999" customHeight="1" x14ac:dyDescent="0.35">
      <c r="A61" s="12" t="s">
        <v>118</v>
      </c>
      <c r="B61" s="24" t="s">
        <v>119</v>
      </c>
      <c r="C61" s="14">
        <v>50000</v>
      </c>
      <c r="D61" s="19">
        <v>100000</v>
      </c>
      <c r="E61" s="19">
        <v>60000</v>
      </c>
      <c r="F61" s="16">
        <f t="shared" si="2"/>
        <v>10000</v>
      </c>
      <c r="G61" s="17"/>
    </row>
    <row r="62" spans="1:7" ht="16.399999999999999" customHeight="1" x14ac:dyDescent="0.35">
      <c r="A62" s="12" t="s">
        <v>120</v>
      </c>
      <c r="B62" s="24" t="s">
        <v>121</v>
      </c>
      <c r="C62" s="14">
        <v>300000</v>
      </c>
      <c r="D62" s="15">
        <v>300000</v>
      </c>
      <c r="E62" s="15">
        <v>300000</v>
      </c>
      <c r="F62" s="16">
        <f t="shared" si="2"/>
        <v>0</v>
      </c>
      <c r="G62" s="17"/>
    </row>
    <row r="63" spans="1:7" ht="16.399999999999999" customHeight="1" x14ac:dyDescent="0.35">
      <c r="A63" s="12" t="s">
        <v>122</v>
      </c>
      <c r="B63" s="24" t="s">
        <v>123</v>
      </c>
      <c r="C63" s="14">
        <v>70000</v>
      </c>
      <c r="D63" s="19">
        <v>100000</v>
      </c>
      <c r="E63" s="19">
        <v>70000</v>
      </c>
      <c r="F63" s="16">
        <f t="shared" si="2"/>
        <v>0</v>
      </c>
      <c r="G63" s="17"/>
    </row>
    <row r="64" spans="1:7" ht="16.399999999999999" customHeight="1" x14ac:dyDescent="0.35">
      <c r="A64" s="12" t="s">
        <v>124</v>
      </c>
      <c r="B64" s="24" t="s">
        <v>125</v>
      </c>
      <c r="C64" s="14">
        <v>30000</v>
      </c>
      <c r="D64" s="19">
        <v>50000</v>
      </c>
      <c r="E64" s="19">
        <v>30000</v>
      </c>
      <c r="F64" s="16">
        <f t="shared" si="2"/>
        <v>0</v>
      </c>
      <c r="G64" s="17"/>
    </row>
    <row r="65" spans="1:7" ht="18" customHeight="1" x14ac:dyDescent="0.35">
      <c r="A65" s="12" t="s">
        <v>126</v>
      </c>
      <c r="B65" s="24" t="s">
        <v>127</v>
      </c>
      <c r="C65" s="14">
        <v>5000</v>
      </c>
      <c r="D65" s="15">
        <v>5000</v>
      </c>
      <c r="E65" s="15">
        <v>5000</v>
      </c>
      <c r="F65" s="16">
        <f t="shared" si="2"/>
        <v>0</v>
      </c>
      <c r="G65" s="17"/>
    </row>
    <row r="66" spans="1:7" ht="18.75" customHeight="1" x14ac:dyDescent="0.35">
      <c r="A66" s="12" t="s">
        <v>128</v>
      </c>
      <c r="B66" s="24" t="s">
        <v>129</v>
      </c>
      <c r="C66" s="14">
        <v>100000</v>
      </c>
      <c r="D66" s="15">
        <v>100000</v>
      </c>
      <c r="E66" s="15">
        <v>100000</v>
      </c>
      <c r="F66" s="16">
        <f t="shared" si="2"/>
        <v>0</v>
      </c>
      <c r="G66" s="17"/>
    </row>
    <row r="67" spans="1:7" ht="18.75" customHeight="1" x14ac:dyDescent="0.35">
      <c r="A67" s="12" t="s">
        <v>130</v>
      </c>
      <c r="B67" s="24" t="s">
        <v>131</v>
      </c>
      <c r="C67" s="14">
        <v>90000</v>
      </c>
      <c r="D67" s="15">
        <v>90000</v>
      </c>
      <c r="E67" s="15">
        <v>90000</v>
      </c>
      <c r="F67" s="16">
        <f t="shared" si="2"/>
        <v>0</v>
      </c>
      <c r="G67" s="17"/>
    </row>
    <row r="68" spans="1:7" ht="18.75" customHeight="1" x14ac:dyDescent="0.35">
      <c r="A68" s="12" t="s">
        <v>132</v>
      </c>
      <c r="B68" s="24" t="s">
        <v>133</v>
      </c>
      <c r="C68" s="14">
        <v>70000</v>
      </c>
      <c r="D68" s="19">
        <v>100000</v>
      </c>
      <c r="E68" s="19">
        <v>70000</v>
      </c>
      <c r="F68" s="16">
        <f t="shared" si="2"/>
        <v>0</v>
      </c>
      <c r="G68" s="17"/>
    </row>
    <row r="69" spans="1:7" ht="18.75" customHeight="1" x14ac:dyDescent="0.35">
      <c r="A69" s="12" t="s">
        <v>134</v>
      </c>
      <c r="B69" s="24" t="s">
        <v>135</v>
      </c>
      <c r="C69" s="14">
        <v>20000</v>
      </c>
      <c r="D69" s="15">
        <v>20000</v>
      </c>
      <c r="E69" s="15">
        <v>20000</v>
      </c>
      <c r="F69" s="16">
        <f t="shared" si="2"/>
        <v>0</v>
      </c>
      <c r="G69" s="17"/>
    </row>
    <row r="70" spans="1:7" ht="17.25" customHeight="1" x14ac:dyDescent="0.35">
      <c r="A70" s="12" t="s">
        <v>136</v>
      </c>
      <c r="B70" s="24" t="s">
        <v>137</v>
      </c>
      <c r="C70" s="14">
        <v>200000</v>
      </c>
      <c r="D70" s="15">
        <v>200000</v>
      </c>
      <c r="E70" s="15">
        <v>200000</v>
      </c>
      <c r="F70" s="16">
        <f t="shared" si="2"/>
        <v>0</v>
      </c>
      <c r="G70" s="17"/>
    </row>
    <row r="71" spans="1:7" s="8" customFormat="1" ht="30.75" customHeight="1" x14ac:dyDescent="0.35">
      <c r="A71" s="4" t="s">
        <v>1</v>
      </c>
      <c r="B71" s="31" t="s">
        <v>2</v>
      </c>
      <c r="C71" s="5" t="s">
        <v>3</v>
      </c>
      <c r="D71" s="5" t="s">
        <v>4</v>
      </c>
      <c r="E71" s="6" t="s">
        <v>5</v>
      </c>
      <c r="F71" s="5" t="s">
        <v>6</v>
      </c>
      <c r="G71" s="7" t="s">
        <v>7</v>
      </c>
    </row>
    <row r="72" spans="1:7" ht="23.25" customHeight="1" x14ac:dyDescent="0.35">
      <c r="A72" s="12" t="s">
        <v>138</v>
      </c>
      <c r="B72" s="32" t="s">
        <v>139</v>
      </c>
      <c r="C72" s="14">
        <v>400000</v>
      </c>
      <c r="D72" s="19">
        <v>1000000</v>
      </c>
      <c r="E72" s="19">
        <v>510000</v>
      </c>
      <c r="F72" s="16">
        <f t="shared" si="2"/>
        <v>110000</v>
      </c>
      <c r="G72" s="17" t="s">
        <v>140</v>
      </c>
    </row>
    <row r="73" spans="1:7" ht="17.25" customHeight="1" x14ac:dyDescent="0.35">
      <c r="A73" s="12" t="s">
        <v>141</v>
      </c>
      <c r="B73" s="32" t="s">
        <v>142</v>
      </c>
      <c r="C73" s="14">
        <v>30000</v>
      </c>
      <c r="D73" s="15">
        <v>30000</v>
      </c>
      <c r="E73" s="15">
        <v>30000</v>
      </c>
      <c r="F73" s="16">
        <f t="shared" si="2"/>
        <v>0</v>
      </c>
      <c r="G73" s="17"/>
    </row>
    <row r="74" spans="1:7" ht="21.65" customHeight="1" x14ac:dyDescent="0.35">
      <c r="A74" s="12" t="s">
        <v>143</v>
      </c>
      <c r="B74" s="32" t="s">
        <v>144</v>
      </c>
      <c r="C74" s="14">
        <v>64000</v>
      </c>
      <c r="D74" s="15">
        <v>64000</v>
      </c>
      <c r="E74" s="15">
        <v>64000</v>
      </c>
      <c r="F74" s="16">
        <f t="shared" si="2"/>
        <v>0</v>
      </c>
      <c r="G74" s="17" t="s">
        <v>145</v>
      </c>
    </row>
    <row r="75" spans="1:7" ht="25" customHeight="1" x14ac:dyDescent="0.35">
      <c r="A75" s="12" t="s">
        <v>146</v>
      </c>
      <c r="B75" s="32" t="s">
        <v>147</v>
      </c>
      <c r="C75" s="14">
        <v>300000</v>
      </c>
      <c r="D75" s="15">
        <v>300000</v>
      </c>
      <c r="E75" s="15">
        <v>300000</v>
      </c>
      <c r="F75" s="16">
        <f t="shared" si="2"/>
        <v>0</v>
      </c>
      <c r="G75" s="17"/>
    </row>
    <row r="76" spans="1:7" ht="19.5" customHeight="1" x14ac:dyDescent="0.35">
      <c r="A76" s="12" t="s">
        <v>148</v>
      </c>
      <c r="B76" s="32" t="s">
        <v>149</v>
      </c>
      <c r="C76" s="14">
        <v>500000</v>
      </c>
      <c r="D76" s="15">
        <v>520000</v>
      </c>
      <c r="E76" s="15">
        <v>520000</v>
      </c>
      <c r="F76" s="16">
        <f t="shared" si="2"/>
        <v>20000</v>
      </c>
      <c r="G76" s="17"/>
    </row>
    <row r="77" spans="1:7" ht="26.25" customHeight="1" x14ac:dyDescent="0.35">
      <c r="A77" s="12" t="s">
        <v>150</v>
      </c>
      <c r="B77" s="32" t="s">
        <v>151</v>
      </c>
      <c r="C77" s="14">
        <v>590000</v>
      </c>
      <c r="D77" s="15">
        <v>600000</v>
      </c>
      <c r="E77" s="15">
        <v>600000</v>
      </c>
      <c r="F77" s="16">
        <f>E77-C77</f>
        <v>10000</v>
      </c>
      <c r="G77" s="17"/>
    </row>
    <row r="78" spans="1:7" ht="19.5" customHeight="1" x14ac:dyDescent="0.35">
      <c r="A78" s="12" t="s">
        <v>152</v>
      </c>
      <c r="B78" s="32" t="s">
        <v>153</v>
      </c>
      <c r="C78" s="14">
        <v>35000</v>
      </c>
      <c r="D78" s="15">
        <v>35000</v>
      </c>
      <c r="E78" s="15">
        <v>35000</v>
      </c>
      <c r="F78" s="16">
        <f t="shared" si="2"/>
        <v>0</v>
      </c>
      <c r="G78" s="17"/>
    </row>
    <row r="79" spans="1:7" ht="19.5" customHeight="1" x14ac:dyDescent="0.35">
      <c r="A79" s="12" t="s">
        <v>154</v>
      </c>
      <c r="B79" s="32" t="s">
        <v>155</v>
      </c>
      <c r="C79" s="14">
        <v>44000</v>
      </c>
      <c r="D79" s="15">
        <v>44000</v>
      </c>
      <c r="E79" s="15">
        <v>44000</v>
      </c>
      <c r="F79" s="16">
        <f t="shared" si="2"/>
        <v>0</v>
      </c>
      <c r="G79" s="17"/>
    </row>
    <row r="80" spans="1:7" ht="19.5" customHeight="1" x14ac:dyDescent="0.35">
      <c r="A80" s="12" t="s">
        <v>156</v>
      </c>
      <c r="B80" s="32" t="s">
        <v>157</v>
      </c>
      <c r="C80" s="14">
        <v>112465.13</v>
      </c>
      <c r="D80" s="15">
        <v>150000</v>
      </c>
      <c r="E80" s="15">
        <v>150207.87</v>
      </c>
      <c r="F80" s="16">
        <f t="shared" si="2"/>
        <v>37742.739999999991</v>
      </c>
      <c r="G80" s="17"/>
    </row>
    <row r="81" spans="1:11" s="23" customFormat="1" ht="18" customHeight="1" x14ac:dyDescent="0.3">
      <c r="A81" s="20" t="s">
        <v>158</v>
      </c>
      <c r="B81" s="20"/>
      <c r="C81" s="21">
        <f>SUM(C44:C80)</f>
        <v>11646065.130000001</v>
      </c>
      <c r="D81" s="21">
        <f>SUM(D44:D80)</f>
        <v>12099000</v>
      </c>
      <c r="E81" s="21">
        <f>SUM(E44:E80)</f>
        <v>10969207.869999999</v>
      </c>
      <c r="F81" s="21">
        <f>SUM(F44:F80)</f>
        <v>-676857.26</v>
      </c>
      <c r="G81" s="33"/>
    </row>
    <row r="82" spans="1:11" ht="17.5" customHeight="1" x14ac:dyDescent="0.35">
      <c r="A82" s="29" t="s">
        <v>159</v>
      </c>
      <c r="B82" s="29"/>
      <c r="C82" s="29"/>
      <c r="D82" s="29"/>
      <c r="E82" s="29"/>
      <c r="F82" s="29"/>
      <c r="G82" s="29"/>
    </row>
    <row r="83" spans="1:11" ht="30" customHeight="1" x14ac:dyDescent="0.35">
      <c r="A83" s="12" t="s">
        <v>160</v>
      </c>
      <c r="B83" s="32" t="s">
        <v>161</v>
      </c>
      <c r="C83" s="14">
        <v>577500</v>
      </c>
      <c r="D83" s="15">
        <v>489145.18</v>
      </c>
      <c r="E83" s="15">
        <v>489145.18</v>
      </c>
      <c r="F83" s="16">
        <f t="shared" ref="F83:F90" si="3">E83-C83</f>
        <v>-88354.82</v>
      </c>
      <c r="G83" s="34" t="s">
        <v>162</v>
      </c>
    </row>
    <row r="84" spans="1:11" ht="19.5" customHeight="1" x14ac:dyDescent="0.35">
      <c r="A84" s="12" t="s">
        <v>163</v>
      </c>
      <c r="B84" s="32" t="s">
        <v>164</v>
      </c>
      <c r="C84" s="14">
        <v>12810.1</v>
      </c>
      <c r="D84" s="15">
        <v>2016.86</v>
      </c>
      <c r="E84" s="15">
        <v>2016.86</v>
      </c>
      <c r="F84" s="16">
        <f t="shared" si="3"/>
        <v>-10793.24</v>
      </c>
      <c r="G84" s="34"/>
    </row>
    <row r="85" spans="1:11" ht="19.5" customHeight="1" x14ac:dyDescent="0.35">
      <c r="A85" s="12" t="s">
        <v>165</v>
      </c>
      <c r="B85" s="32" t="s">
        <v>166</v>
      </c>
      <c r="C85" s="14">
        <v>157741.85</v>
      </c>
      <c r="D85" s="15">
        <v>40744.04</v>
      </c>
      <c r="E85" s="15">
        <v>40744.04</v>
      </c>
      <c r="F85" s="16">
        <f t="shared" si="3"/>
        <v>-116997.81</v>
      </c>
      <c r="G85" s="34"/>
    </row>
    <row r="86" spans="1:11" ht="19.5" customHeight="1" x14ac:dyDescent="0.35">
      <c r="A86" s="12" t="s">
        <v>167</v>
      </c>
      <c r="B86" s="32" t="s">
        <v>168</v>
      </c>
      <c r="C86" s="14">
        <v>823045.53</v>
      </c>
      <c r="D86" s="15">
        <v>607545.14</v>
      </c>
      <c r="E86" s="15">
        <v>607545.14</v>
      </c>
      <c r="F86" s="16">
        <f t="shared" si="3"/>
        <v>-215500.39</v>
      </c>
      <c r="G86" s="34"/>
    </row>
    <row r="87" spans="1:11" ht="19.5" customHeight="1" x14ac:dyDescent="0.35">
      <c r="A87" s="12" t="s">
        <v>169</v>
      </c>
      <c r="B87" s="32" t="s">
        <v>170</v>
      </c>
      <c r="C87" s="14">
        <v>1106084.73</v>
      </c>
      <c r="D87" s="15">
        <v>941401.44</v>
      </c>
      <c r="E87" s="15">
        <v>941401.44</v>
      </c>
      <c r="F87" s="16">
        <f t="shared" si="3"/>
        <v>-164683.29000000004</v>
      </c>
      <c r="G87" s="34"/>
    </row>
    <row r="88" spans="1:11" ht="19.5" customHeight="1" x14ac:dyDescent="0.35">
      <c r="A88" s="12" t="s">
        <v>171</v>
      </c>
      <c r="B88" s="32" t="s">
        <v>172</v>
      </c>
      <c r="C88" s="14">
        <v>1267891.6399999999</v>
      </c>
      <c r="D88" s="15">
        <v>1080764.6000000001</v>
      </c>
      <c r="E88" s="15">
        <v>1080764.6000000001</v>
      </c>
      <c r="F88" s="16">
        <f t="shared" si="3"/>
        <v>-187127.0399999998</v>
      </c>
      <c r="G88" s="34"/>
    </row>
    <row r="89" spans="1:11" ht="19.5" customHeight="1" x14ac:dyDescent="0.35">
      <c r="A89" s="12" t="s">
        <v>173</v>
      </c>
      <c r="B89" s="32" t="s">
        <v>174</v>
      </c>
      <c r="C89" s="14">
        <v>19221.5</v>
      </c>
      <c r="D89" s="15">
        <v>0</v>
      </c>
      <c r="E89" s="15">
        <v>0</v>
      </c>
      <c r="F89" s="16">
        <f t="shared" si="3"/>
        <v>-19221.5</v>
      </c>
      <c r="G89" s="34"/>
    </row>
    <row r="90" spans="1:11" ht="19.5" customHeight="1" x14ac:dyDescent="0.35">
      <c r="A90" s="12" t="s">
        <v>175</v>
      </c>
      <c r="B90" s="32" t="s">
        <v>176</v>
      </c>
      <c r="C90" s="14">
        <v>37534.870000000003</v>
      </c>
      <c r="D90" s="15">
        <v>37534.870000000003</v>
      </c>
      <c r="E90" s="15">
        <v>37534.870000000003</v>
      </c>
      <c r="F90" s="16">
        <f t="shared" si="3"/>
        <v>0</v>
      </c>
      <c r="G90" s="17"/>
    </row>
    <row r="91" spans="1:11" s="23" customFormat="1" ht="14.5" customHeight="1" x14ac:dyDescent="0.3">
      <c r="A91" s="20" t="s">
        <v>177</v>
      </c>
      <c r="B91" s="20"/>
      <c r="C91" s="35">
        <f>SUM(C83:C90)</f>
        <v>4001830.2199999997</v>
      </c>
      <c r="D91" s="35">
        <f>SUM(D83:D90)</f>
        <v>3199152.13</v>
      </c>
      <c r="E91" s="35">
        <f>SUM(E83:E90)</f>
        <v>3199152.13</v>
      </c>
      <c r="F91" s="35">
        <f>SUM(F83:F89)</f>
        <v>-802678.08999999985</v>
      </c>
      <c r="G91" s="22"/>
    </row>
    <row r="92" spans="1:11" ht="18.649999999999999" customHeight="1" x14ac:dyDescent="0.35">
      <c r="A92" s="36" t="s">
        <v>178</v>
      </c>
      <c r="B92" s="36"/>
      <c r="C92" s="37">
        <f>C24+C42+C81+C91</f>
        <v>56984695.350000001</v>
      </c>
      <c r="D92" s="37">
        <f>D24+D42+D81+D91</f>
        <v>58096952.130000003</v>
      </c>
      <c r="E92" s="37">
        <f>E24+E42+E81+E91</f>
        <v>56947160</v>
      </c>
      <c r="F92" s="37">
        <f>F24+F42+F81+F91</f>
        <v>-37535.34999999986</v>
      </c>
      <c r="G92" s="38"/>
    </row>
    <row r="93" spans="1:11" s="10" customFormat="1" ht="20.25" customHeight="1" x14ac:dyDescent="0.25">
      <c r="A93" s="39" t="s">
        <v>179</v>
      </c>
      <c r="B93" s="39"/>
      <c r="C93" s="39"/>
      <c r="D93" s="39"/>
      <c r="E93" s="39"/>
      <c r="F93" s="39"/>
      <c r="G93" s="39"/>
    </row>
    <row r="94" spans="1:11" ht="17.5" customHeight="1" thickBot="1" x14ac:dyDescent="0.4">
      <c r="A94" s="29" t="s">
        <v>180</v>
      </c>
      <c r="B94" s="29"/>
      <c r="C94" s="29"/>
      <c r="D94" s="29"/>
      <c r="E94" s="29"/>
      <c r="F94" s="29"/>
      <c r="G94" s="29"/>
    </row>
    <row r="95" spans="1:11" ht="18.75" customHeight="1" thickBot="1" x14ac:dyDescent="0.4">
      <c r="A95" s="12" t="s">
        <v>181</v>
      </c>
      <c r="B95" s="28" t="s">
        <v>182</v>
      </c>
      <c r="C95" s="14">
        <v>1000000</v>
      </c>
      <c r="D95" s="15">
        <v>1000000</v>
      </c>
      <c r="E95" s="15">
        <v>1000000</v>
      </c>
      <c r="F95" s="16">
        <f t="shared" ref="F95:F97" si="4">E95-C95</f>
        <v>0</v>
      </c>
      <c r="G95" s="17" t="s">
        <v>183</v>
      </c>
      <c r="I95" s="40" t="s">
        <v>184</v>
      </c>
      <c r="J95" s="40" t="s">
        <v>185</v>
      </c>
    </row>
    <row r="96" spans="1:11" s="44" customFormat="1" ht="18.75" customHeight="1" thickBot="1" x14ac:dyDescent="0.4">
      <c r="A96" s="41" t="s">
        <v>186</v>
      </c>
      <c r="B96" s="42" t="s">
        <v>187</v>
      </c>
      <c r="C96" s="14">
        <v>1340000</v>
      </c>
      <c r="D96" s="19">
        <v>2180000</v>
      </c>
      <c r="E96" s="19">
        <v>2000000</v>
      </c>
      <c r="F96" s="14">
        <f t="shared" si="4"/>
        <v>660000</v>
      </c>
      <c r="G96" s="43" t="s">
        <v>188</v>
      </c>
      <c r="I96" s="45">
        <v>1890000</v>
      </c>
      <c r="J96" s="45">
        <v>290000</v>
      </c>
      <c r="K96" s="45">
        <f>SUM(I96:J96)</f>
        <v>2180000</v>
      </c>
    </row>
    <row r="97" spans="1:11" ht="19.5" customHeight="1" x14ac:dyDescent="0.35">
      <c r="A97" s="12" t="s">
        <v>189</v>
      </c>
      <c r="B97" s="28" t="s">
        <v>190</v>
      </c>
      <c r="C97" s="14">
        <v>60000</v>
      </c>
      <c r="D97" s="15">
        <v>60000</v>
      </c>
      <c r="E97" s="15">
        <v>40000</v>
      </c>
      <c r="F97" s="16">
        <f t="shared" si="4"/>
        <v>-20000</v>
      </c>
      <c r="G97" s="17"/>
    </row>
    <row r="98" spans="1:11" s="23" customFormat="1" ht="18" customHeight="1" x14ac:dyDescent="0.3">
      <c r="A98" s="20" t="s">
        <v>48</v>
      </c>
      <c r="B98" s="20"/>
      <c r="C98" s="21">
        <f>SUM(C95:C97)</f>
        <v>2400000</v>
      </c>
      <c r="D98" s="21">
        <f>SUM(D95:D97)</f>
        <v>3240000</v>
      </c>
      <c r="E98" s="21">
        <f>SUM(E95:E97)</f>
        <v>3040000</v>
      </c>
      <c r="F98" s="21">
        <f>SUM(F95:F97)</f>
        <v>640000</v>
      </c>
      <c r="G98" s="33"/>
    </row>
    <row r="99" spans="1:11" ht="21" customHeight="1" thickBot="1" x14ac:dyDescent="0.4">
      <c r="A99" s="29" t="s">
        <v>191</v>
      </c>
      <c r="B99" s="29"/>
      <c r="C99" s="29"/>
      <c r="D99" s="29"/>
      <c r="E99" s="29"/>
      <c r="F99" s="29"/>
      <c r="G99" s="29"/>
    </row>
    <row r="100" spans="1:11" ht="19" customHeight="1" thickBot="1" x14ac:dyDescent="0.4">
      <c r="A100" s="12" t="s">
        <v>192</v>
      </c>
      <c r="B100" s="46" t="s">
        <v>193</v>
      </c>
      <c r="C100" s="14">
        <v>3300000</v>
      </c>
      <c r="D100" s="19">
        <v>4370000</v>
      </c>
      <c r="E100" s="19">
        <v>4200000</v>
      </c>
      <c r="F100" s="16">
        <f t="shared" ref="F100:F101" si="5">E100-C100</f>
        <v>900000</v>
      </c>
      <c r="G100" s="17" t="s">
        <v>194</v>
      </c>
      <c r="I100" s="40" t="s">
        <v>184</v>
      </c>
      <c r="J100" s="40" t="s">
        <v>185</v>
      </c>
    </row>
    <row r="101" spans="1:11" ht="18.649999999999999" customHeight="1" thickBot="1" x14ac:dyDescent="0.4">
      <c r="A101" s="12" t="s">
        <v>195</v>
      </c>
      <c r="B101" s="46" t="s">
        <v>196</v>
      </c>
      <c r="C101" s="14">
        <v>50000</v>
      </c>
      <c r="D101" s="19">
        <v>100000</v>
      </c>
      <c r="E101" s="19">
        <v>50000</v>
      </c>
      <c r="F101" s="16">
        <f t="shared" si="5"/>
        <v>0</v>
      </c>
      <c r="G101" s="17"/>
      <c r="I101" s="45">
        <v>4030000</v>
      </c>
      <c r="J101" s="45">
        <v>340000</v>
      </c>
      <c r="K101" s="45">
        <f>SUM(I101:J101)</f>
        <v>4370000</v>
      </c>
    </row>
    <row r="102" spans="1:11" s="23" customFormat="1" ht="19.5" customHeight="1" x14ac:dyDescent="0.3">
      <c r="A102" s="20" t="s">
        <v>197</v>
      </c>
      <c r="B102" s="20"/>
      <c r="C102" s="35">
        <f>SUM(C100:C101)</f>
        <v>3350000</v>
      </c>
      <c r="D102" s="35">
        <f>SUM(D100:D101)</f>
        <v>4470000</v>
      </c>
      <c r="E102" s="35">
        <f>SUM(E100:E101)</f>
        <v>4250000</v>
      </c>
      <c r="F102" s="35">
        <f>SUM(F100:F101)</f>
        <v>900000</v>
      </c>
      <c r="G102" s="22"/>
    </row>
    <row r="103" spans="1:11" s="8" customFormat="1" ht="33" customHeight="1" x14ac:dyDescent="0.35">
      <c r="A103" s="3" t="s">
        <v>1</v>
      </c>
      <c r="B103" s="47" t="s">
        <v>2</v>
      </c>
      <c r="C103" s="5" t="s">
        <v>3</v>
      </c>
      <c r="D103" s="5" t="s">
        <v>4</v>
      </c>
      <c r="E103" s="6" t="s">
        <v>5</v>
      </c>
      <c r="F103" s="5" t="s">
        <v>6</v>
      </c>
      <c r="G103" s="7" t="s">
        <v>7</v>
      </c>
      <c r="H103" s="48"/>
    </row>
    <row r="104" spans="1:11" ht="20.5" customHeight="1" x14ac:dyDescent="0.35">
      <c r="A104" s="29" t="s">
        <v>198</v>
      </c>
      <c r="B104" s="29"/>
      <c r="C104" s="29"/>
      <c r="D104" s="29"/>
      <c r="E104" s="29"/>
      <c r="F104" s="29"/>
      <c r="G104" s="29"/>
    </row>
    <row r="105" spans="1:11" s="44" customFormat="1" ht="19.5" customHeight="1" x14ac:dyDescent="0.35">
      <c r="A105" s="41" t="s">
        <v>199</v>
      </c>
      <c r="B105" s="49" t="s">
        <v>200</v>
      </c>
      <c r="C105" s="14">
        <v>30000</v>
      </c>
      <c r="D105" s="15">
        <v>30000</v>
      </c>
      <c r="E105" s="15">
        <v>30000</v>
      </c>
      <c r="F105" s="16">
        <f t="shared" ref="F105:F110" si="6">E105-C105</f>
        <v>0</v>
      </c>
      <c r="G105" s="43"/>
    </row>
    <row r="106" spans="1:11" ht="19.5" customHeight="1" x14ac:dyDescent="0.35">
      <c r="A106" s="12" t="s">
        <v>201</v>
      </c>
      <c r="B106" s="24" t="s">
        <v>202</v>
      </c>
      <c r="C106" s="14">
        <v>50000</v>
      </c>
      <c r="D106" s="15">
        <v>50000</v>
      </c>
      <c r="E106" s="15">
        <v>50000</v>
      </c>
      <c r="F106" s="16">
        <f t="shared" si="6"/>
        <v>0</v>
      </c>
      <c r="G106" s="17"/>
    </row>
    <row r="107" spans="1:11" ht="18" customHeight="1" x14ac:dyDescent="0.35">
      <c r="A107" s="12" t="s">
        <v>203</v>
      </c>
      <c r="B107" s="24" t="s">
        <v>204</v>
      </c>
      <c r="C107" s="14">
        <v>100000</v>
      </c>
      <c r="D107" s="15">
        <v>100000</v>
      </c>
      <c r="E107" s="15">
        <v>100000</v>
      </c>
      <c r="F107" s="16">
        <f t="shared" si="6"/>
        <v>0</v>
      </c>
      <c r="G107" s="17"/>
    </row>
    <row r="108" spans="1:11" ht="19.5" customHeight="1" x14ac:dyDescent="0.35">
      <c r="A108" s="12" t="s">
        <v>205</v>
      </c>
      <c r="B108" s="24" t="s">
        <v>206</v>
      </c>
      <c r="C108" s="14">
        <v>100000</v>
      </c>
      <c r="D108" s="15">
        <v>100000</v>
      </c>
      <c r="E108" s="15">
        <v>100000</v>
      </c>
      <c r="F108" s="16">
        <f t="shared" si="6"/>
        <v>0</v>
      </c>
      <c r="G108" s="17"/>
    </row>
    <row r="109" spans="1:11" ht="19.5" customHeight="1" x14ac:dyDescent="0.35">
      <c r="A109" s="12" t="s">
        <v>207</v>
      </c>
      <c r="B109" s="24" t="s">
        <v>208</v>
      </c>
      <c r="C109" s="14">
        <v>200000</v>
      </c>
      <c r="D109" s="15">
        <v>200000</v>
      </c>
      <c r="E109" s="15">
        <v>200000</v>
      </c>
      <c r="F109" s="16">
        <f t="shared" si="6"/>
        <v>0</v>
      </c>
      <c r="G109" s="17"/>
    </row>
    <row r="110" spans="1:11" ht="19.5" customHeight="1" x14ac:dyDescent="0.35">
      <c r="A110" s="12" t="s">
        <v>209</v>
      </c>
      <c r="B110" s="24" t="s">
        <v>210</v>
      </c>
      <c r="C110" s="14">
        <v>15000</v>
      </c>
      <c r="D110" s="15">
        <v>15000</v>
      </c>
      <c r="E110" s="15">
        <v>15000</v>
      </c>
      <c r="F110" s="16">
        <f t="shared" si="6"/>
        <v>0</v>
      </c>
      <c r="G110" s="17"/>
    </row>
    <row r="111" spans="1:11" s="23" customFormat="1" ht="17.149999999999999" customHeight="1" x14ac:dyDescent="0.3">
      <c r="A111" s="20" t="s">
        <v>158</v>
      </c>
      <c r="B111" s="20"/>
      <c r="C111" s="21">
        <f>SUM(C105:C110)</f>
        <v>495000</v>
      </c>
      <c r="D111" s="21">
        <f>SUM(D105:D110)</f>
        <v>495000</v>
      </c>
      <c r="E111" s="21">
        <f>SUM(E105:E110)</f>
        <v>495000</v>
      </c>
      <c r="F111" s="21">
        <f>SUM(F105:F110)</f>
        <v>0</v>
      </c>
      <c r="G111" s="33"/>
    </row>
    <row r="112" spans="1:11" ht="17.5" customHeight="1" x14ac:dyDescent="0.35">
      <c r="A112" s="29" t="s">
        <v>211</v>
      </c>
      <c r="B112" s="29"/>
      <c r="C112" s="29"/>
      <c r="D112" s="29"/>
      <c r="E112" s="29"/>
      <c r="F112" s="29"/>
      <c r="G112" s="29"/>
    </row>
    <row r="113" spans="1:11" ht="18" customHeight="1" x14ac:dyDescent="0.35">
      <c r="A113" s="12" t="s">
        <v>212</v>
      </c>
      <c r="B113" s="46" t="s">
        <v>213</v>
      </c>
      <c r="C113" s="14">
        <v>50000</v>
      </c>
      <c r="D113" s="15">
        <v>50000</v>
      </c>
      <c r="E113" s="15">
        <v>20000</v>
      </c>
      <c r="F113" s="16">
        <f t="shared" ref="F113:F114" si="7">E113-C113</f>
        <v>-30000</v>
      </c>
      <c r="G113" s="17"/>
    </row>
    <row r="114" spans="1:11" ht="18" customHeight="1" x14ac:dyDescent="0.35">
      <c r="A114" s="12" t="s">
        <v>214</v>
      </c>
      <c r="B114" s="46" t="s">
        <v>215</v>
      </c>
      <c r="C114" s="14">
        <v>50000</v>
      </c>
      <c r="D114" s="15">
        <v>50000</v>
      </c>
      <c r="E114" s="15">
        <v>20000</v>
      </c>
      <c r="F114" s="16">
        <f t="shared" si="7"/>
        <v>-30000</v>
      </c>
      <c r="G114" s="17"/>
    </row>
    <row r="115" spans="1:11" s="23" customFormat="1" ht="18" customHeight="1" x14ac:dyDescent="0.3">
      <c r="A115" s="20" t="s">
        <v>216</v>
      </c>
      <c r="B115" s="20"/>
      <c r="C115" s="21">
        <f>SUM(C113:C114)</f>
        <v>100000</v>
      </c>
      <c r="D115" s="21">
        <f>SUM(D113:D114)</f>
        <v>100000</v>
      </c>
      <c r="E115" s="21">
        <f>SUM(E113:E114)</f>
        <v>40000</v>
      </c>
      <c r="F115" s="21">
        <f>SUM(F113:F114)</f>
        <v>-60000</v>
      </c>
      <c r="G115" s="22"/>
    </row>
    <row r="116" spans="1:11" ht="18.649999999999999" customHeight="1" x14ac:dyDescent="0.35">
      <c r="A116" s="29" t="s">
        <v>217</v>
      </c>
      <c r="B116" s="29"/>
      <c r="C116" s="29"/>
      <c r="D116" s="29"/>
      <c r="E116" s="29"/>
      <c r="F116" s="29"/>
      <c r="G116" s="29"/>
    </row>
    <row r="117" spans="1:11" ht="17.149999999999999" customHeight="1" x14ac:dyDescent="0.35">
      <c r="A117" s="29" t="s">
        <v>218</v>
      </c>
      <c r="B117" s="29"/>
      <c r="C117" s="29"/>
      <c r="D117" s="29"/>
      <c r="E117" s="29"/>
      <c r="F117" s="29"/>
      <c r="G117" s="29"/>
    </row>
    <row r="118" spans="1:11" ht="16.5" customHeight="1" x14ac:dyDescent="0.35">
      <c r="A118" s="12" t="s">
        <v>219</v>
      </c>
      <c r="B118" s="46" t="s">
        <v>220</v>
      </c>
      <c r="C118" s="14">
        <v>300000</v>
      </c>
      <c r="D118" s="19">
        <v>500000</v>
      </c>
      <c r="E118" s="19">
        <v>300000</v>
      </c>
      <c r="F118" s="16">
        <f t="shared" ref="F118:F120" si="8">E118-C118</f>
        <v>0</v>
      </c>
      <c r="G118" s="17"/>
    </row>
    <row r="119" spans="1:11" ht="16.5" customHeight="1" thickBot="1" x14ac:dyDescent="0.4">
      <c r="A119" s="12" t="s">
        <v>221</v>
      </c>
      <c r="B119" s="46" t="s">
        <v>222</v>
      </c>
      <c r="C119" s="14">
        <v>50000</v>
      </c>
      <c r="D119" s="15">
        <v>50000</v>
      </c>
      <c r="E119" s="15">
        <v>50000</v>
      </c>
      <c r="F119" s="16">
        <f t="shared" si="8"/>
        <v>0</v>
      </c>
      <c r="G119" s="17"/>
    </row>
    <row r="120" spans="1:11" ht="22.5" customHeight="1" thickBot="1" x14ac:dyDescent="0.4">
      <c r="A120" s="12" t="s">
        <v>223</v>
      </c>
      <c r="B120" s="46" t="s">
        <v>224</v>
      </c>
      <c r="C120" s="14">
        <v>700000</v>
      </c>
      <c r="D120" s="19">
        <v>1260000</v>
      </c>
      <c r="E120" s="19">
        <v>1000000</v>
      </c>
      <c r="F120" s="16">
        <f t="shared" si="8"/>
        <v>300000</v>
      </c>
      <c r="G120" s="17"/>
      <c r="I120" s="40" t="s">
        <v>184</v>
      </c>
      <c r="J120" s="40" t="s">
        <v>185</v>
      </c>
    </row>
    <row r="121" spans="1:11" s="23" customFormat="1" ht="18" customHeight="1" thickBot="1" x14ac:dyDescent="0.35">
      <c r="A121" s="20" t="s">
        <v>225</v>
      </c>
      <c r="B121" s="20"/>
      <c r="C121" s="21">
        <f>SUM(C118:C120)</f>
        <v>1050000</v>
      </c>
      <c r="D121" s="21">
        <f>SUM(D118:D120)</f>
        <v>1810000</v>
      </c>
      <c r="E121" s="21">
        <f>SUM(E118:E120)</f>
        <v>1350000</v>
      </c>
      <c r="F121" s="21">
        <f>SUM(F118:F120)</f>
        <v>300000</v>
      </c>
      <c r="G121" s="22"/>
      <c r="I121" s="45">
        <v>1000000</v>
      </c>
      <c r="J121" s="45">
        <v>200000</v>
      </c>
      <c r="K121" s="45">
        <f>SUM(I121:J121)</f>
        <v>1200000</v>
      </c>
    </row>
    <row r="122" spans="1:11" ht="18.649999999999999" customHeight="1" x14ac:dyDescent="0.35">
      <c r="A122" s="29" t="s">
        <v>226</v>
      </c>
      <c r="B122" s="29"/>
      <c r="C122" s="29"/>
      <c r="D122" s="29"/>
      <c r="E122" s="29"/>
      <c r="F122" s="29"/>
      <c r="G122" s="29"/>
    </row>
    <row r="123" spans="1:11" ht="16.399999999999999" customHeight="1" x14ac:dyDescent="0.35">
      <c r="A123" s="12" t="s">
        <v>227</v>
      </c>
      <c r="B123" s="46" t="s">
        <v>228</v>
      </c>
      <c r="C123" s="14">
        <v>200000</v>
      </c>
      <c r="D123" s="15">
        <v>150000</v>
      </c>
      <c r="E123" s="15">
        <v>150000</v>
      </c>
      <c r="F123" s="16">
        <f t="shared" ref="F123:F124" si="9">E123-C123</f>
        <v>-50000</v>
      </c>
      <c r="G123" s="50" t="s">
        <v>229</v>
      </c>
    </row>
    <row r="124" spans="1:11" ht="16.5" customHeight="1" x14ac:dyDescent="0.35">
      <c r="A124" s="12" t="s">
        <v>230</v>
      </c>
      <c r="B124" s="46" t="s">
        <v>231</v>
      </c>
      <c r="C124" s="14">
        <v>100000</v>
      </c>
      <c r="D124" s="15">
        <v>50000</v>
      </c>
      <c r="E124" s="15">
        <v>50000</v>
      </c>
      <c r="F124" s="16">
        <f t="shared" si="9"/>
        <v>-50000</v>
      </c>
      <c r="G124" s="17"/>
    </row>
    <row r="125" spans="1:11" s="23" customFormat="1" ht="18" customHeight="1" x14ac:dyDescent="0.3">
      <c r="A125" s="20" t="s">
        <v>232</v>
      </c>
      <c r="B125" s="20"/>
      <c r="C125" s="35">
        <f>SUM(C123:C124)</f>
        <v>300000</v>
      </c>
      <c r="D125" s="35">
        <f>SUM(D123:D124)</f>
        <v>200000</v>
      </c>
      <c r="E125" s="35">
        <f>SUM(E123:E124)</f>
        <v>200000</v>
      </c>
      <c r="F125" s="35">
        <f>SUM(F123:F124)</f>
        <v>-100000</v>
      </c>
      <c r="G125" s="22"/>
    </row>
    <row r="126" spans="1:11" ht="23.5" customHeight="1" x14ac:dyDescent="0.35">
      <c r="A126" s="36" t="s">
        <v>233</v>
      </c>
      <c r="B126" s="36"/>
      <c r="C126" s="37">
        <f>C98+C102+C111+C115+C121+C125</f>
        <v>7695000</v>
      </c>
      <c r="D126" s="37">
        <f>D98+D102+D111+D115+D121+D125</f>
        <v>10315000</v>
      </c>
      <c r="E126" s="37">
        <f>E98+E102+E111+E115+E121+E125</f>
        <v>9375000</v>
      </c>
      <c r="F126" s="37">
        <f>F98+F102+F111+F115+F121+F125</f>
        <v>1680000</v>
      </c>
      <c r="G126" s="51"/>
    </row>
    <row r="127" spans="1:11" s="10" customFormat="1" ht="20.25" customHeight="1" x14ac:dyDescent="0.25">
      <c r="A127" s="39" t="s">
        <v>234</v>
      </c>
      <c r="B127" s="39"/>
      <c r="C127" s="39"/>
      <c r="D127" s="39"/>
      <c r="E127" s="39"/>
      <c r="F127" s="39"/>
      <c r="G127" s="39"/>
    </row>
    <row r="128" spans="1:11" ht="20.25" customHeight="1" x14ac:dyDescent="0.35">
      <c r="A128" s="29" t="s">
        <v>235</v>
      </c>
      <c r="B128" s="29"/>
      <c r="C128" s="29"/>
      <c r="D128" s="29"/>
      <c r="E128" s="29"/>
      <c r="F128" s="29"/>
      <c r="G128" s="29"/>
    </row>
    <row r="129" spans="1:7" ht="18" customHeight="1" x14ac:dyDescent="0.35">
      <c r="A129" s="12" t="s">
        <v>236</v>
      </c>
      <c r="B129" s="24" t="s">
        <v>237</v>
      </c>
      <c r="C129" s="14">
        <v>100000</v>
      </c>
      <c r="D129" s="15">
        <v>100000</v>
      </c>
      <c r="E129" s="15">
        <v>100000</v>
      </c>
      <c r="F129" s="16">
        <f t="shared" ref="F129:F143" si="10">E129-C129</f>
        <v>0</v>
      </c>
      <c r="G129" s="17"/>
    </row>
    <row r="130" spans="1:7" ht="18" customHeight="1" x14ac:dyDescent="0.35">
      <c r="A130" s="12" t="s">
        <v>238</v>
      </c>
      <c r="B130" s="24" t="s">
        <v>239</v>
      </c>
      <c r="C130" s="14">
        <v>40000</v>
      </c>
      <c r="D130" s="15">
        <v>40000</v>
      </c>
      <c r="E130" s="15">
        <v>40000</v>
      </c>
      <c r="F130" s="16">
        <f t="shared" si="10"/>
        <v>0</v>
      </c>
      <c r="G130" s="17"/>
    </row>
    <row r="131" spans="1:7" ht="18" customHeight="1" x14ac:dyDescent="0.35">
      <c r="A131" s="12" t="s">
        <v>240</v>
      </c>
      <c r="B131" s="24" t="s">
        <v>241</v>
      </c>
      <c r="C131" s="14">
        <v>30000</v>
      </c>
      <c r="D131" s="19">
        <v>50000</v>
      </c>
      <c r="E131" s="19">
        <v>30000</v>
      </c>
      <c r="F131" s="16">
        <f t="shared" si="10"/>
        <v>0</v>
      </c>
      <c r="G131" s="17"/>
    </row>
    <row r="132" spans="1:7" ht="18" customHeight="1" x14ac:dyDescent="0.35">
      <c r="A132" s="12" t="s">
        <v>242</v>
      </c>
      <c r="B132" s="24" t="s">
        <v>243</v>
      </c>
      <c r="C132" s="14">
        <v>200000</v>
      </c>
      <c r="D132" s="15">
        <v>200000</v>
      </c>
      <c r="E132" s="15">
        <v>200000</v>
      </c>
      <c r="F132" s="16">
        <f t="shared" si="10"/>
        <v>0</v>
      </c>
      <c r="G132" s="17" t="s">
        <v>244</v>
      </c>
    </row>
    <row r="133" spans="1:7" ht="18" customHeight="1" x14ac:dyDescent="0.35">
      <c r="A133" s="12" t="s">
        <v>245</v>
      </c>
      <c r="B133" s="24" t="s">
        <v>246</v>
      </c>
      <c r="C133" s="14">
        <v>100000</v>
      </c>
      <c r="D133" s="15">
        <v>50000</v>
      </c>
      <c r="E133" s="15">
        <v>50000</v>
      </c>
      <c r="F133" s="16">
        <f t="shared" si="10"/>
        <v>-50000</v>
      </c>
      <c r="G133" s="52"/>
    </row>
    <row r="134" spans="1:7" ht="18" customHeight="1" x14ac:dyDescent="0.35">
      <c r="A134" s="12" t="s">
        <v>247</v>
      </c>
      <c r="B134" s="24" t="s">
        <v>248</v>
      </c>
      <c r="C134" s="14">
        <v>100000</v>
      </c>
      <c r="D134" s="15">
        <v>100000</v>
      </c>
      <c r="E134" s="15">
        <v>100000</v>
      </c>
      <c r="F134" s="16">
        <f t="shared" si="10"/>
        <v>0</v>
      </c>
      <c r="G134" s="52"/>
    </row>
    <row r="135" spans="1:7" ht="18" customHeight="1" x14ac:dyDescent="0.35">
      <c r="A135" s="12" t="s">
        <v>249</v>
      </c>
      <c r="B135" s="24" t="s">
        <v>250</v>
      </c>
      <c r="C135" s="14">
        <v>200000</v>
      </c>
      <c r="D135" s="15">
        <v>200000</v>
      </c>
      <c r="E135" s="15">
        <v>200000</v>
      </c>
      <c r="F135" s="16">
        <f t="shared" si="10"/>
        <v>0</v>
      </c>
      <c r="G135" s="52"/>
    </row>
    <row r="136" spans="1:7" ht="18" customHeight="1" x14ac:dyDescent="0.35">
      <c r="A136" s="12" t="s">
        <v>251</v>
      </c>
      <c r="B136" s="24" t="s">
        <v>252</v>
      </c>
      <c r="C136" s="14">
        <v>1500000</v>
      </c>
      <c r="D136" s="15">
        <v>1500000</v>
      </c>
      <c r="E136" s="15">
        <v>1500000</v>
      </c>
      <c r="F136" s="16">
        <f t="shared" si="10"/>
        <v>0</v>
      </c>
      <c r="G136" s="17"/>
    </row>
    <row r="137" spans="1:7" s="8" customFormat="1" ht="33" customHeight="1" x14ac:dyDescent="0.35">
      <c r="A137" s="3" t="s">
        <v>1</v>
      </c>
      <c r="B137" s="47" t="s">
        <v>2</v>
      </c>
      <c r="C137" s="5" t="s">
        <v>3</v>
      </c>
      <c r="D137" s="5" t="s">
        <v>4</v>
      </c>
      <c r="E137" s="6" t="s">
        <v>5</v>
      </c>
      <c r="F137" s="5" t="s">
        <v>6</v>
      </c>
      <c r="G137" s="7" t="s">
        <v>7</v>
      </c>
    </row>
    <row r="138" spans="1:7" ht="23.25" customHeight="1" x14ac:dyDescent="0.35">
      <c r="A138" s="12" t="s">
        <v>253</v>
      </c>
      <c r="B138" s="32" t="s">
        <v>254</v>
      </c>
      <c r="C138" s="14">
        <v>266000</v>
      </c>
      <c r="D138" s="19">
        <v>400000</v>
      </c>
      <c r="E138" s="19">
        <v>300000</v>
      </c>
      <c r="F138" s="16">
        <f t="shared" si="10"/>
        <v>34000</v>
      </c>
      <c r="G138" s="17"/>
    </row>
    <row r="139" spans="1:7" ht="23.25" customHeight="1" x14ac:dyDescent="0.35">
      <c r="A139" s="12" t="s">
        <v>255</v>
      </c>
      <c r="B139" s="32" t="s">
        <v>256</v>
      </c>
      <c r="C139" s="14">
        <v>80000</v>
      </c>
      <c r="D139" s="15">
        <v>50000</v>
      </c>
      <c r="E139" s="15">
        <v>50000</v>
      </c>
      <c r="F139" s="16">
        <f t="shared" si="10"/>
        <v>-30000</v>
      </c>
      <c r="G139" s="17"/>
    </row>
    <row r="140" spans="1:7" ht="23.25" customHeight="1" x14ac:dyDescent="0.35">
      <c r="A140" s="12" t="s">
        <v>257</v>
      </c>
      <c r="B140" s="32" t="s">
        <v>258</v>
      </c>
      <c r="C140" s="14">
        <v>1500000</v>
      </c>
      <c r="D140" s="15">
        <v>1500000</v>
      </c>
      <c r="E140" s="15">
        <v>1500000</v>
      </c>
      <c r="F140" s="16">
        <f t="shared" si="10"/>
        <v>0</v>
      </c>
      <c r="G140" s="17"/>
    </row>
    <row r="141" spans="1:7" ht="23.25" customHeight="1" x14ac:dyDescent="0.35">
      <c r="A141" s="12" t="s">
        <v>259</v>
      </c>
      <c r="B141" s="32" t="s">
        <v>260</v>
      </c>
      <c r="C141" s="14">
        <v>300000</v>
      </c>
      <c r="D141" s="19">
        <v>500000</v>
      </c>
      <c r="E141" s="19">
        <v>300000</v>
      </c>
      <c r="F141" s="16">
        <f t="shared" si="10"/>
        <v>0</v>
      </c>
      <c r="G141" s="17"/>
    </row>
    <row r="142" spans="1:7" ht="23.25" customHeight="1" x14ac:dyDescent="0.35">
      <c r="A142" s="12" t="s">
        <v>261</v>
      </c>
      <c r="B142" s="32" t="s">
        <v>262</v>
      </c>
      <c r="C142" s="14">
        <v>120000</v>
      </c>
      <c r="D142" s="15">
        <v>60000</v>
      </c>
      <c r="E142" s="15">
        <v>60000</v>
      </c>
      <c r="F142" s="16">
        <f t="shared" si="10"/>
        <v>-60000</v>
      </c>
      <c r="G142" s="17"/>
    </row>
    <row r="143" spans="1:7" ht="23.25" customHeight="1" x14ac:dyDescent="0.35">
      <c r="A143" s="12" t="s">
        <v>263</v>
      </c>
      <c r="B143" s="32" t="s">
        <v>264</v>
      </c>
      <c r="C143" s="14">
        <v>50000</v>
      </c>
      <c r="D143" s="19">
        <v>100000</v>
      </c>
      <c r="E143" s="19">
        <v>50000</v>
      </c>
      <c r="F143" s="16">
        <f t="shared" si="10"/>
        <v>0</v>
      </c>
      <c r="G143" s="17"/>
    </row>
    <row r="144" spans="1:7" s="23" customFormat="1" ht="18" customHeight="1" x14ac:dyDescent="0.3">
      <c r="A144" s="20" t="s">
        <v>48</v>
      </c>
      <c r="B144" s="20"/>
      <c r="C144" s="21">
        <f>SUM(C129:C143)</f>
        <v>4586000</v>
      </c>
      <c r="D144" s="21">
        <f>SUM(D129:D143)</f>
        <v>4850000</v>
      </c>
      <c r="E144" s="21">
        <f>SUM(E129:E143)</f>
        <v>4480000</v>
      </c>
      <c r="F144" s="21">
        <f>SUM(F129:F143)</f>
        <v>-106000</v>
      </c>
      <c r="G144" s="22"/>
    </row>
    <row r="145" spans="1:7" ht="18" customHeight="1" x14ac:dyDescent="0.35">
      <c r="A145" s="29" t="s">
        <v>265</v>
      </c>
      <c r="B145" s="29"/>
      <c r="C145" s="29"/>
      <c r="D145" s="29"/>
      <c r="E145" s="29"/>
      <c r="F145" s="29"/>
      <c r="G145" s="29"/>
    </row>
    <row r="146" spans="1:7" ht="18.75" customHeight="1" x14ac:dyDescent="0.35">
      <c r="A146" s="12" t="s">
        <v>266</v>
      </c>
      <c r="B146" s="24" t="s">
        <v>267</v>
      </c>
      <c r="C146" s="14">
        <v>200000</v>
      </c>
      <c r="D146" s="15">
        <v>50000</v>
      </c>
      <c r="E146" s="15">
        <v>50000</v>
      </c>
      <c r="F146" s="16">
        <f t="shared" ref="F146:F150" si="11">E146-C146</f>
        <v>-150000</v>
      </c>
      <c r="G146" s="18"/>
    </row>
    <row r="147" spans="1:7" ht="18.75" customHeight="1" x14ac:dyDescent="0.35">
      <c r="A147" s="12" t="s">
        <v>268</v>
      </c>
      <c r="B147" s="24" t="s">
        <v>269</v>
      </c>
      <c r="C147" s="14">
        <v>150000</v>
      </c>
      <c r="D147" s="15">
        <v>50000</v>
      </c>
      <c r="E147" s="15">
        <v>50000</v>
      </c>
      <c r="F147" s="16">
        <f t="shared" si="11"/>
        <v>-100000</v>
      </c>
      <c r="G147" s="17"/>
    </row>
    <row r="148" spans="1:7" ht="18.75" customHeight="1" x14ac:dyDescent="0.35">
      <c r="A148" s="12" t="s">
        <v>270</v>
      </c>
      <c r="B148" s="24" t="s">
        <v>271</v>
      </c>
      <c r="C148" s="14">
        <v>100000</v>
      </c>
      <c r="D148" s="15">
        <v>30000</v>
      </c>
      <c r="E148" s="15">
        <v>30000</v>
      </c>
      <c r="F148" s="16">
        <f t="shared" si="11"/>
        <v>-70000</v>
      </c>
      <c r="G148" s="18"/>
    </row>
    <row r="149" spans="1:7" ht="18.75" customHeight="1" x14ac:dyDescent="0.35">
      <c r="A149" s="12" t="s">
        <v>272</v>
      </c>
      <c r="B149" s="24" t="s">
        <v>273</v>
      </c>
      <c r="C149" s="14">
        <v>3000000</v>
      </c>
      <c r="D149" s="15">
        <v>2800000</v>
      </c>
      <c r="E149" s="15">
        <v>3000000</v>
      </c>
      <c r="F149" s="16">
        <f t="shared" si="11"/>
        <v>0</v>
      </c>
      <c r="G149" s="18"/>
    </row>
    <row r="150" spans="1:7" ht="29.5" customHeight="1" x14ac:dyDescent="0.35">
      <c r="A150" s="12" t="s">
        <v>274</v>
      </c>
      <c r="B150" s="24" t="s">
        <v>275</v>
      </c>
      <c r="C150" s="14">
        <v>4000000</v>
      </c>
      <c r="D150" s="15">
        <v>6000000</v>
      </c>
      <c r="E150" s="15">
        <v>6000000</v>
      </c>
      <c r="F150" s="16">
        <f t="shared" si="11"/>
        <v>2000000</v>
      </c>
      <c r="G150" s="50" t="s">
        <v>276</v>
      </c>
    </row>
    <row r="151" spans="1:7" s="23" customFormat="1" ht="18" customHeight="1" x14ac:dyDescent="0.3">
      <c r="A151" s="20" t="s">
        <v>197</v>
      </c>
      <c r="B151" s="20"/>
      <c r="C151" s="21">
        <f>SUM(C146:C150)</f>
        <v>7450000</v>
      </c>
      <c r="D151" s="21">
        <f>SUM(D146:D150)</f>
        <v>8930000</v>
      </c>
      <c r="E151" s="21">
        <f>SUM(E146:E150)</f>
        <v>9130000</v>
      </c>
      <c r="F151" s="21">
        <f>SUM(F146:F150)</f>
        <v>1680000</v>
      </c>
      <c r="G151" s="22"/>
    </row>
    <row r="152" spans="1:7" ht="17.5" customHeight="1" x14ac:dyDescent="0.35">
      <c r="A152" s="29" t="s">
        <v>277</v>
      </c>
      <c r="B152" s="29"/>
      <c r="C152" s="29"/>
      <c r="D152" s="29"/>
      <c r="E152" s="29"/>
      <c r="F152" s="29"/>
      <c r="G152" s="29"/>
    </row>
    <row r="153" spans="1:7" ht="18.75" customHeight="1" x14ac:dyDescent="0.35">
      <c r="A153" s="12" t="s">
        <v>278</v>
      </c>
      <c r="B153" s="28" t="s">
        <v>279</v>
      </c>
      <c r="C153" s="14">
        <v>350000</v>
      </c>
      <c r="D153" s="15">
        <v>350000</v>
      </c>
      <c r="E153" s="15">
        <v>350000</v>
      </c>
      <c r="F153" s="16">
        <f t="shared" ref="F153:F154" si="12">E153-C153</f>
        <v>0</v>
      </c>
      <c r="G153" s="18"/>
    </row>
    <row r="154" spans="1:7" ht="18.75" customHeight="1" x14ac:dyDescent="0.35">
      <c r="A154" s="12" t="s">
        <v>280</v>
      </c>
      <c r="B154" s="28" t="s">
        <v>281</v>
      </c>
      <c r="C154" s="14">
        <v>50000</v>
      </c>
      <c r="D154" s="15">
        <v>50000</v>
      </c>
      <c r="E154" s="15">
        <v>50000</v>
      </c>
      <c r="F154" s="16">
        <f t="shared" si="12"/>
        <v>0</v>
      </c>
      <c r="G154" s="18"/>
    </row>
    <row r="155" spans="1:7" s="23" customFormat="1" ht="18" customHeight="1" x14ac:dyDescent="0.3">
      <c r="A155" s="20" t="s">
        <v>158</v>
      </c>
      <c r="B155" s="20"/>
      <c r="C155" s="35">
        <f>SUM(C153:C154)</f>
        <v>400000</v>
      </c>
      <c r="D155" s="35">
        <f>SUM(D153:D154)</f>
        <v>400000</v>
      </c>
      <c r="E155" s="35">
        <f>SUM(E153:E154)</f>
        <v>400000</v>
      </c>
      <c r="F155" s="35">
        <f>SUM(F153:F154)</f>
        <v>0</v>
      </c>
      <c r="G155" s="22"/>
    </row>
    <row r="156" spans="1:7" ht="24.65" customHeight="1" x14ac:dyDescent="0.35">
      <c r="A156" s="36" t="s">
        <v>282</v>
      </c>
      <c r="B156" s="36"/>
      <c r="C156" s="53">
        <f>C144+C151+C155</f>
        <v>12436000</v>
      </c>
      <c r="D156" s="53">
        <f>D144+D151+D155</f>
        <v>14180000</v>
      </c>
      <c r="E156" s="53">
        <f>E144+E151+E155</f>
        <v>14010000</v>
      </c>
      <c r="F156" s="53">
        <f>F144+F151+F155</f>
        <v>1574000</v>
      </c>
      <c r="G156" s="51"/>
    </row>
    <row r="157" spans="1:7" s="10" customFormat="1" ht="20.25" customHeight="1" x14ac:dyDescent="0.25">
      <c r="A157" s="39" t="s">
        <v>283</v>
      </c>
      <c r="B157" s="39"/>
      <c r="C157" s="39"/>
      <c r="D157" s="39"/>
      <c r="E157" s="39"/>
      <c r="F157" s="39"/>
      <c r="G157" s="39"/>
    </row>
    <row r="158" spans="1:7" ht="20.25" customHeight="1" x14ac:dyDescent="0.35">
      <c r="A158" s="29" t="s">
        <v>284</v>
      </c>
      <c r="B158" s="29"/>
      <c r="C158" s="29"/>
      <c r="D158" s="29"/>
      <c r="E158" s="29"/>
      <c r="F158" s="29"/>
      <c r="G158" s="29"/>
    </row>
    <row r="159" spans="1:7" ht="17.25" customHeight="1" x14ac:dyDescent="0.35">
      <c r="A159" s="12" t="s">
        <v>285</v>
      </c>
      <c r="B159" s="28" t="s">
        <v>286</v>
      </c>
      <c r="C159" s="14">
        <v>50803.65</v>
      </c>
      <c r="D159" s="15">
        <v>100000</v>
      </c>
      <c r="E159" s="15">
        <v>100000</v>
      </c>
      <c r="F159" s="16">
        <f t="shared" ref="F159:F162" si="13">E159-C159</f>
        <v>49196.35</v>
      </c>
      <c r="G159" s="34" t="s">
        <v>287</v>
      </c>
    </row>
    <row r="160" spans="1:7" ht="17.25" customHeight="1" x14ac:dyDescent="0.35">
      <c r="A160" s="12" t="s">
        <v>288</v>
      </c>
      <c r="B160" s="28" t="s">
        <v>289</v>
      </c>
      <c r="C160" s="14">
        <v>50000</v>
      </c>
      <c r="D160" s="15">
        <v>50000</v>
      </c>
      <c r="E160" s="15">
        <v>50000</v>
      </c>
      <c r="F160" s="16">
        <f t="shared" si="13"/>
        <v>0</v>
      </c>
      <c r="G160" s="34"/>
    </row>
    <row r="161" spans="1:14" ht="21" customHeight="1" x14ac:dyDescent="0.35">
      <c r="A161" s="12" t="s">
        <v>290</v>
      </c>
      <c r="B161" s="28" t="s">
        <v>291</v>
      </c>
      <c r="C161" s="14">
        <v>7000000</v>
      </c>
      <c r="D161" s="15">
        <v>3000000</v>
      </c>
      <c r="E161" s="19">
        <v>3500000</v>
      </c>
      <c r="F161" s="16">
        <f t="shared" si="13"/>
        <v>-3500000</v>
      </c>
      <c r="G161" s="18"/>
    </row>
    <row r="162" spans="1:14" ht="17.25" customHeight="1" x14ac:dyDescent="0.35">
      <c r="A162" s="12" t="s">
        <v>292</v>
      </c>
      <c r="B162" s="28" t="s">
        <v>293</v>
      </c>
      <c r="C162" s="14">
        <v>300000</v>
      </c>
      <c r="D162" s="15">
        <v>400000</v>
      </c>
      <c r="E162" s="15">
        <v>400000</v>
      </c>
      <c r="F162" s="16">
        <f t="shared" si="13"/>
        <v>100000</v>
      </c>
      <c r="G162" s="50" t="s">
        <v>294</v>
      </c>
    </row>
    <row r="163" spans="1:14" s="23" customFormat="1" ht="21.65" customHeight="1" x14ac:dyDescent="0.3">
      <c r="A163" s="20" t="s">
        <v>295</v>
      </c>
      <c r="B163" s="20"/>
      <c r="C163" s="21">
        <f>SUM(C159:C162)</f>
        <v>7400803.6500000004</v>
      </c>
      <c r="D163" s="21">
        <f>SUM(D159:D162)</f>
        <v>3550000</v>
      </c>
      <c r="E163" s="21">
        <f>SUM(E159:E162)</f>
        <v>4050000</v>
      </c>
      <c r="F163" s="21">
        <f>SUM(F159:F162)</f>
        <v>-3350803.65</v>
      </c>
      <c r="G163" s="33"/>
    </row>
    <row r="164" spans="1:14" ht="20.25" customHeight="1" x14ac:dyDescent="0.35">
      <c r="A164" s="29" t="s">
        <v>296</v>
      </c>
      <c r="B164" s="29"/>
      <c r="C164" s="29"/>
      <c r="D164" s="29"/>
      <c r="E164" s="29"/>
      <c r="F164" s="29"/>
      <c r="G164" s="29"/>
    </row>
    <row r="165" spans="1:14" ht="17.25" customHeight="1" x14ac:dyDescent="0.35">
      <c r="A165" s="12" t="s">
        <v>297</v>
      </c>
      <c r="B165" s="46" t="s">
        <v>298</v>
      </c>
      <c r="C165" s="14">
        <v>0</v>
      </c>
      <c r="D165" s="15">
        <v>50207.87</v>
      </c>
      <c r="E165" s="15">
        <v>0</v>
      </c>
      <c r="F165" s="16">
        <f t="shared" ref="F165" si="14">E165-C165</f>
        <v>0</v>
      </c>
      <c r="G165" s="18"/>
    </row>
    <row r="166" spans="1:14" s="23" customFormat="1" ht="21.65" customHeight="1" x14ac:dyDescent="0.3">
      <c r="A166" s="20" t="s">
        <v>197</v>
      </c>
      <c r="B166" s="20"/>
      <c r="C166" s="21">
        <f>SUM(C165)</f>
        <v>0</v>
      </c>
      <c r="D166" s="21">
        <f>SUM(D165)</f>
        <v>50207.87</v>
      </c>
      <c r="E166" s="21">
        <f>SUM(E165)</f>
        <v>0</v>
      </c>
      <c r="F166" s="21">
        <f>SUM(F165)</f>
        <v>0</v>
      </c>
      <c r="G166" s="22"/>
    </row>
    <row r="167" spans="1:14" s="8" customFormat="1" ht="33" customHeight="1" x14ac:dyDescent="0.35">
      <c r="A167" s="4" t="s">
        <v>1</v>
      </c>
      <c r="B167" s="31" t="s">
        <v>2</v>
      </c>
      <c r="C167" s="5" t="s">
        <v>3</v>
      </c>
      <c r="D167" s="5" t="s">
        <v>4</v>
      </c>
      <c r="E167" s="6" t="s">
        <v>5</v>
      </c>
      <c r="F167" s="5" t="s">
        <v>6</v>
      </c>
      <c r="G167" s="7" t="s">
        <v>7</v>
      </c>
    </row>
    <row r="168" spans="1:14" ht="24.75" customHeight="1" x14ac:dyDescent="0.35">
      <c r="A168" s="29" t="s">
        <v>299</v>
      </c>
      <c r="B168" s="29"/>
      <c r="C168" s="29"/>
      <c r="D168" s="29"/>
      <c r="E168" s="29"/>
      <c r="F168" s="29"/>
      <c r="G168" s="29"/>
    </row>
    <row r="169" spans="1:14" ht="28" customHeight="1" x14ac:dyDescent="0.35">
      <c r="A169" s="12" t="s">
        <v>300</v>
      </c>
      <c r="B169" s="54" t="s">
        <v>301</v>
      </c>
      <c r="C169" s="14">
        <v>8000000</v>
      </c>
      <c r="D169" s="15">
        <v>4000000</v>
      </c>
      <c r="E169" s="15">
        <v>4000000</v>
      </c>
      <c r="F169" s="16">
        <f t="shared" ref="F169:F176" si="15">E169-C169</f>
        <v>-4000000</v>
      </c>
      <c r="G169" s="17" t="s">
        <v>302</v>
      </c>
      <c r="K169" s="23"/>
      <c r="L169" s="23"/>
      <c r="M169" s="23"/>
      <c r="N169" s="23"/>
    </row>
    <row r="170" spans="1:14" ht="23.25" customHeight="1" x14ac:dyDescent="0.35">
      <c r="A170" s="12" t="s">
        <v>303</v>
      </c>
      <c r="B170" s="54" t="s">
        <v>304</v>
      </c>
      <c r="C170" s="14">
        <v>80000</v>
      </c>
      <c r="D170" s="15">
        <v>80000</v>
      </c>
      <c r="E170" s="15">
        <v>80000</v>
      </c>
      <c r="F170" s="16">
        <f t="shared" si="15"/>
        <v>0</v>
      </c>
      <c r="G170" s="17"/>
      <c r="K170" s="23"/>
      <c r="L170" s="23"/>
      <c r="M170" s="23"/>
      <c r="N170" s="23"/>
    </row>
    <row r="171" spans="1:14" ht="26.5" customHeight="1" x14ac:dyDescent="0.35">
      <c r="A171" s="12" t="s">
        <v>305</v>
      </c>
      <c r="B171" s="54" t="s">
        <v>306</v>
      </c>
      <c r="C171" s="14">
        <v>746666</v>
      </c>
      <c r="D171" s="15">
        <v>1493332</v>
      </c>
      <c r="E171" s="15">
        <v>1493332</v>
      </c>
      <c r="F171" s="16">
        <f t="shared" si="15"/>
        <v>746666</v>
      </c>
      <c r="G171" s="17" t="s">
        <v>307</v>
      </c>
      <c r="K171" s="23"/>
      <c r="L171" s="23"/>
      <c r="M171" s="23"/>
      <c r="N171" s="23"/>
    </row>
    <row r="172" spans="1:14" ht="27.65" customHeight="1" x14ac:dyDescent="0.35">
      <c r="A172" s="12" t="s">
        <v>308</v>
      </c>
      <c r="B172" s="54" t="s">
        <v>309</v>
      </c>
      <c r="C172" s="14">
        <v>1440000</v>
      </c>
      <c r="D172" s="15">
        <v>719408</v>
      </c>
      <c r="E172" s="15">
        <v>719408</v>
      </c>
      <c r="F172" s="16">
        <f t="shared" si="15"/>
        <v>-720592</v>
      </c>
      <c r="G172" s="17"/>
      <c r="K172" s="23"/>
      <c r="L172" s="23"/>
      <c r="M172" s="23"/>
      <c r="N172" s="23"/>
    </row>
    <row r="173" spans="1:14" ht="28" customHeight="1" x14ac:dyDescent="0.35">
      <c r="A173" s="12" t="s">
        <v>310</v>
      </c>
      <c r="B173" s="54" t="s">
        <v>311</v>
      </c>
      <c r="C173" s="14">
        <v>497600</v>
      </c>
      <c r="D173" s="15">
        <v>497600</v>
      </c>
      <c r="E173" s="15">
        <v>497600</v>
      </c>
      <c r="F173" s="16">
        <f t="shared" si="15"/>
        <v>0</v>
      </c>
      <c r="G173" s="17"/>
      <c r="K173" s="23"/>
      <c r="L173" s="23"/>
      <c r="M173" s="23"/>
      <c r="N173" s="23"/>
    </row>
    <row r="174" spans="1:14" ht="29.5" customHeight="1" x14ac:dyDescent="0.35">
      <c r="A174" s="12" t="s">
        <v>312</v>
      </c>
      <c r="B174" s="54" t="s">
        <v>313</v>
      </c>
      <c r="C174" s="14">
        <v>190735</v>
      </c>
      <c r="D174" s="15">
        <v>0</v>
      </c>
      <c r="E174" s="15">
        <v>0</v>
      </c>
      <c r="F174" s="16">
        <f t="shared" si="15"/>
        <v>-190735</v>
      </c>
      <c r="G174" s="17"/>
      <c r="K174" s="23"/>
      <c r="L174" s="23"/>
      <c r="M174" s="23"/>
      <c r="N174" s="23"/>
    </row>
    <row r="175" spans="1:14" ht="27" customHeight="1" x14ac:dyDescent="0.35">
      <c r="A175" s="12" t="s">
        <v>314</v>
      </c>
      <c r="B175" s="54" t="s">
        <v>315</v>
      </c>
      <c r="C175" s="14">
        <v>400000</v>
      </c>
      <c r="D175" s="15">
        <v>1900000</v>
      </c>
      <c r="E175" s="15">
        <v>1900000</v>
      </c>
      <c r="F175" s="16">
        <f t="shared" si="15"/>
        <v>1500000</v>
      </c>
      <c r="G175" s="17"/>
      <c r="K175" s="23"/>
      <c r="L175" s="23"/>
      <c r="M175" s="23"/>
      <c r="N175" s="23"/>
    </row>
    <row r="176" spans="1:14" ht="19.5" customHeight="1" x14ac:dyDescent="0.35">
      <c r="A176" s="12" t="s">
        <v>316</v>
      </c>
      <c r="B176" s="54" t="s">
        <v>317</v>
      </c>
      <c r="C176" s="14">
        <v>10000</v>
      </c>
      <c r="D176" s="15">
        <v>10000</v>
      </c>
      <c r="E176" s="15">
        <v>10000</v>
      </c>
      <c r="F176" s="16">
        <f t="shared" si="15"/>
        <v>0</v>
      </c>
      <c r="G176" s="17"/>
    </row>
    <row r="177" spans="1:13" ht="24.75" customHeight="1" x14ac:dyDescent="0.35">
      <c r="A177" s="20" t="s">
        <v>177</v>
      </c>
      <c r="B177" s="20"/>
      <c r="C177" s="21">
        <f>SUM(C169:C176)</f>
        <v>11365001</v>
      </c>
      <c r="D177" s="21">
        <f>SUM(D169:D176)</f>
        <v>8700340</v>
      </c>
      <c r="E177" s="21">
        <f>SUM(E169:E176)</f>
        <v>8700340</v>
      </c>
      <c r="F177" s="21">
        <f>SUM(F169:F176)</f>
        <v>-2664661</v>
      </c>
      <c r="G177" s="22"/>
    </row>
    <row r="178" spans="1:13" ht="24.75" customHeight="1" x14ac:dyDescent="0.35">
      <c r="A178" s="36" t="s">
        <v>318</v>
      </c>
      <c r="B178" s="36"/>
      <c r="C178" s="53">
        <f>C163+C177+C166</f>
        <v>18765804.649999999</v>
      </c>
      <c r="D178" s="53">
        <f>D163+D177+D166</f>
        <v>12300547.869999999</v>
      </c>
      <c r="E178" s="53">
        <f>E163+E177+E166</f>
        <v>12750340</v>
      </c>
      <c r="F178" s="53">
        <f>F163+F177+F166</f>
        <v>-6015464.6500000004</v>
      </c>
      <c r="G178" s="51"/>
    </row>
    <row r="179" spans="1:13" s="10" customFormat="1" ht="29.5" customHeight="1" x14ac:dyDescent="0.25">
      <c r="A179" s="55" t="s">
        <v>319</v>
      </c>
      <c r="B179" s="55"/>
      <c r="C179" s="55"/>
      <c r="D179" s="55"/>
      <c r="E179" s="55"/>
      <c r="F179" s="55"/>
      <c r="G179" s="55"/>
    </row>
    <row r="180" spans="1:13" ht="20.25" customHeight="1" x14ac:dyDescent="0.35">
      <c r="A180" s="11" t="s">
        <v>320</v>
      </c>
      <c r="B180" s="11"/>
      <c r="C180" s="11"/>
      <c r="D180" s="11"/>
      <c r="E180" s="11"/>
      <c r="F180" s="11"/>
      <c r="G180" s="11"/>
    </row>
    <row r="181" spans="1:13" ht="25.5" customHeight="1" x14ac:dyDescent="0.35">
      <c r="A181" s="12" t="s">
        <v>321</v>
      </c>
      <c r="B181" s="56" t="s">
        <v>322</v>
      </c>
      <c r="C181" s="14">
        <v>53818500</v>
      </c>
      <c r="D181" s="15">
        <v>62325000</v>
      </c>
      <c r="E181" s="57">
        <f>E189</f>
        <v>66917500</v>
      </c>
      <c r="F181" s="16">
        <f t="shared" ref="F181" si="16">E181-C181</f>
        <v>13099000</v>
      </c>
      <c r="G181" s="17"/>
    </row>
    <row r="182" spans="1:13" s="23" customFormat="1" ht="18" customHeight="1" x14ac:dyDescent="0.3">
      <c r="A182" s="20" t="s">
        <v>295</v>
      </c>
      <c r="B182" s="20"/>
      <c r="C182" s="35">
        <f t="shared" ref="C182:F183" si="17">C181</f>
        <v>53818500</v>
      </c>
      <c r="D182" s="35">
        <f t="shared" si="17"/>
        <v>62325000</v>
      </c>
      <c r="E182" s="35">
        <f t="shared" si="17"/>
        <v>66917500</v>
      </c>
      <c r="F182" s="35">
        <f t="shared" si="17"/>
        <v>13099000</v>
      </c>
      <c r="G182" s="22"/>
    </row>
    <row r="183" spans="1:13" ht="27.65" customHeight="1" x14ac:dyDescent="0.35">
      <c r="A183" s="36" t="s">
        <v>323</v>
      </c>
      <c r="B183" s="36"/>
      <c r="C183" s="53">
        <f t="shared" si="17"/>
        <v>53818500</v>
      </c>
      <c r="D183" s="53">
        <f t="shared" si="17"/>
        <v>62325000</v>
      </c>
      <c r="E183" s="53">
        <f t="shared" si="17"/>
        <v>66917500</v>
      </c>
      <c r="F183" s="53">
        <f t="shared" si="17"/>
        <v>13099000</v>
      </c>
      <c r="G183" s="51"/>
    </row>
    <row r="184" spans="1:13" ht="36" customHeight="1" x14ac:dyDescent="0.35">
      <c r="A184" s="58" t="s">
        <v>324</v>
      </c>
      <c r="B184" s="58"/>
      <c r="C184" s="59">
        <f>C92+C126+C156+C178+C183</f>
        <v>149700000</v>
      </c>
      <c r="D184" s="60">
        <f>D92+D126+D156+D178+D183</f>
        <v>157217500</v>
      </c>
      <c r="E184" s="61">
        <f>E92+E126+E156+E178+E183</f>
        <v>160000000</v>
      </c>
      <c r="F184" s="59">
        <f>F92+F126+F156+F178+F183</f>
        <v>10300000</v>
      </c>
      <c r="G184" s="62"/>
      <c r="L184" s="63"/>
    </row>
    <row r="185" spans="1:13" x14ac:dyDescent="0.45">
      <c r="L185" s="63"/>
    </row>
    <row r="186" spans="1:13" ht="19" thickBot="1" x14ac:dyDescent="0.5"/>
    <row r="187" spans="1:13" ht="23.5" customHeight="1" thickBot="1" x14ac:dyDescent="0.4">
      <c r="B187" s="67" t="s">
        <v>325</v>
      </c>
      <c r="C187" s="68"/>
      <c r="D187" s="69"/>
      <c r="E187" s="70">
        <f>SUM('[1]مداخيل التسيير'!J71)</f>
        <v>160000000</v>
      </c>
      <c r="F187" s="71"/>
      <c r="G187" s="72" t="s">
        <v>326</v>
      </c>
      <c r="K187" s="63"/>
      <c r="L187" s="63"/>
      <c r="M187" s="63"/>
    </row>
    <row r="188" spans="1:13" ht="20.5" customHeight="1" thickBot="1" x14ac:dyDescent="0.4">
      <c r="B188" s="67" t="s">
        <v>327</v>
      </c>
      <c r="C188" s="68"/>
      <c r="D188" s="69"/>
      <c r="E188" s="73">
        <f>E92+E126+E156+E178</f>
        <v>93082500</v>
      </c>
      <c r="F188" s="74"/>
      <c r="G188" s="72" t="s">
        <v>328</v>
      </c>
      <c r="K188" s="63"/>
      <c r="L188" s="63"/>
      <c r="M188" s="63"/>
    </row>
    <row r="189" spans="1:13" ht="26.5" thickBot="1" x14ac:dyDescent="0.4">
      <c r="B189" s="67" t="s">
        <v>329</v>
      </c>
      <c r="C189" s="68"/>
      <c r="D189" s="69"/>
      <c r="E189" s="75">
        <f>E187-E188</f>
        <v>66917500</v>
      </c>
      <c r="F189" s="76"/>
      <c r="G189" s="77" t="s">
        <v>330</v>
      </c>
      <c r="K189" s="63"/>
      <c r="L189" s="63"/>
      <c r="M189" s="63"/>
    </row>
    <row r="190" spans="1:13" x14ac:dyDescent="0.45">
      <c r="K190" s="63"/>
      <c r="L190" s="63"/>
      <c r="M190" s="63"/>
    </row>
  </sheetData>
  <mergeCells count="55">
    <mergeCell ref="A184:B184"/>
    <mergeCell ref="B187:D187"/>
    <mergeCell ref="E187:F187"/>
    <mergeCell ref="B188:D188"/>
    <mergeCell ref="E188:F188"/>
    <mergeCell ref="B189:D189"/>
    <mergeCell ref="E189:F189"/>
    <mergeCell ref="A177:B177"/>
    <mergeCell ref="A178:B178"/>
    <mergeCell ref="A179:G179"/>
    <mergeCell ref="A180:G180"/>
    <mergeCell ref="A182:B182"/>
    <mergeCell ref="A183:B183"/>
    <mergeCell ref="A158:G158"/>
    <mergeCell ref="G159:G160"/>
    <mergeCell ref="A163:B163"/>
    <mergeCell ref="A164:G164"/>
    <mergeCell ref="A166:B166"/>
    <mergeCell ref="A168:G168"/>
    <mergeCell ref="A145:G145"/>
    <mergeCell ref="A151:B151"/>
    <mergeCell ref="A152:G152"/>
    <mergeCell ref="A155:B155"/>
    <mergeCell ref="A156:B156"/>
    <mergeCell ref="A157:G157"/>
    <mergeCell ref="A122:G122"/>
    <mergeCell ref="A125:B125"/>
    <mergeCell ref="A126:B126"/>
    <mergeCell ref="A127:G127"/>
    <mergeCell ref="A128:G128"/>
    <mergeCell ref="A144:B144"/>
    <mergeCell ref="A111:B111"/>
    <mergeCell ref="A112:G112"/>
    <mergeCell ref="A115:B115"/>
    <mergeCell ref="A116:G116"/>
    <mergeCell ref="A117:G117"/>
    <mergeCell ref="A121:B121"/>
    <mergeCell ref="A93:G93"/>
    <mergeCell ref="A94:G94"/>
    <mergeCell ref="A98:B98"/>
    <mergeCell ref="A99:G99"/>
    <mergeCell ref="A102:B102"/>
    <mergeCell ref="A104:G104"/>
    <mergeCell ref="A43:G43"/>
    <mergeCell ref="A81:B81"/>
    <mergeCell ref="A82:G82"/>
    <mergeCell ref="G83:G89"/>
    <mergeCell ref="A91:B91"/>
    <mergeCell ref="A92:B92"/>
    <mergeCell ref="A1:G1"/>
    <mergeCell ref="A3:G3"/>
    <mergeCell ref="A4:G4"/>
    <mergeCell ref="A24:B24"/>
    <mergeCell ref="A25:G25"/>
    <mergeCell ref="A42:B42"/>
  </mergeCells>
  <pageMargins left="0.16" right="0.38" top="0.23622047244094491" bottom="0.16" header="0.23622047244094491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مصاريف التسيير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Rajia LAAOUJ</dc:creator>
  <cp:lastModifiedBy>Rajia LAAOUJ</cp:lastModifiedBy>
  <dcterms:created xsi:type="dcterms:W3CDTF">2026-01-20T10:20:41Z</dcterms:created>
  <dcterms:modified xsi:type="dcterms:W3CDTF">2026-01-20T10:23:21Z</dcterms:modified>
</cp:coreProperties>
</file>